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 LPJ PASIMASUNGGU 2023\"/>
    </mc:Choice>
  </mc:AlternateContent>
  <bookViews>
    <workbookView xWindow="0" yWindow="0" windowWidth="20490" windowHeight="6765" activeTab="1"/>
  </bookViews>
  <sheets>
    <sheet name="COPER" sheetId="18" r:id="rId1"/>
    <sheet name="RFK2" sheetId="14" r:id="rId2"/>
    <sheet name="MUSLIANA 1" sheetId="20" r:id="rId3"/>
    <sheet name="MUDDASSIR" sheetId="24" r:id="rId4"/>
    <sheet name="ST. SIANG" sheetId="4" r:id="rId5"/>
    <sheet name="AWALUDDIN" sheetId="25" r:id="rId6"/>
  </sheets>
  <definedNames>
    <definedName name="_xlnm.Print_Area" localSheetId="2">'MUSLIANA 1'!$A$1:$N$605</definedName>
    <definedName name="_xlnm.Print_Area" localSheetId="4">'ST. SIANG'!$A$1:$Q$109</definedName>
    <definedName name="_xlnm.Print_Titles" localSheetId="3">MUDDASSIR!$3:$5</definedName>
    <definedName name="_xlnm.Print_Titles" localSheetId="2">'MUSLIANA 1'!$1:$3</definedName>
    <definedName name="_xlnm.Print_Titles" localSheetId="1">'RFK2'!$9:$12</definedName>
    <definedName name="_xlnm.Print_Titles" localSheetId="4">'ST. SIANG'!$3:$5</definedName>
  </definedNames>
  <calcPr calcId="152511"/>
</workbook>
</file>

<file path=xl/calcChain.xml><?xml version="1.0" encoding="utf-8"?>
<calcChain xmlns="http://schemas.openxmlformats.org/spreadsheetml/2006/main">
  <c r="F20" i="14" l="1"/>
  <c r="F33" i="14"/>
  <c r="F34" i="14"/>
  <c r="F35" i="14"/>
  <c r="I35" i="14" s="1"/>
  <c r="F37" i="14"/>
  <c r="F43" i="14"/>
  <c r="I43" i="14" s="1"/>
  <c r="H22" i="14"/>
  <c r="G22" i="14"/>
  <c r="H46" i="14"/>
  <c r="G46" i="14"/>
  <c r="I46" i="14" s="1"/>
  <c r="F46" i="14"/>
  <c r="F16" i="14"/>
  <c r="G16" i="14"/>
  <c r="H16" i="14"/>
  <c r="I16" i="14"/>
  <c r="F17" i="14"/>
  <c r="G17" i="14"/>
  <c r="H17" i="14"/>
  <c r="I17" i="14"/>
  <c r="F18" i="14"/>
  <c r="G18" i="14"/>
  <c r="H18" i="14"/>
  <c r="I18" i="14"/>
  <c r="F22" i="14"/>
  <c r="I22" i="14"/>
  <c r="F24" i="14"/>
  <c r="F25" i="14"/>
  <c r="F26" i="14"/>
  <c r="F27" i="14"/>
  <c r="F28" i="14"/>
  <c r="F30" i="14"/>
  <c r="F31" i="14"/>
  <c r="I34" i="14"/>
  <c r="G34" i="14"/>
  <c r="H34" i="14"/>
  <c r="G35" i="14"/>
  <c r="H35" i="14"/>
  <c r="F38" i="14"/>
  <c r="F40" i="14"/>
  <c r="F41" i="14"/>
  <c r="G41" i="14"/>
  <c r="H41" i="14"/>
  <c r="I41" i="14"/>
  <c r="G43" i="14"/>
  <c r="H43" i="14"/>
  <c r="F45" i="14"/>
  <c r="G45" i="14"/>
  <c r="H45" i="14"/>
  <c r="I45" i="14"/>
  <c r="L9" i="20"/>
  <c r="L44" i="20" s="1"/>
  <c r="P20" i="4" l="1"/>
  <c r="K87" i="4" l="1"/>
  <c r="J87" i="4"/>
  <c r="J502" i="20"/>
  <c r="K502" i="20"/>
  <c r="J503" i="20"/>
  <c r="K503" i="20"/>
  <c r="J504" i="20"/>
  <c r="K504" i="20"/>
  <c r="F508" i="20"/>
  <c r="I502" i="20" s="1"/>
  <c r="M508" i="20"/>
  <c r="J540" i="20"/>
  <c r="K540" i="20"/>
  <c r="F544" i="20"/>
  <c r="I540" i="20" s="1"/>
  <c r="M544" i="20"/>
  <c r="J578" i="20"/>
  <c r="K578" i="20"/>
  <c r="F583" i="20"/>
  <c r="I578" i="20" s="1"/>
  <c r="M583" i="20"/>
  <c r="L82" i="20"/>
  <c r="L120" i="20" s="1"/>
  <c r="J15" i="20"/>
  <c r="K15" i="20"/>
  <c r="J17" i="20"/>
  <c r="K17" i="20"/>
  <c r="J19" i="20"/>
  <c r="K19" i="20"/>
  <c r="F21" i="20"/>
  <c r="I17" i="20" s="1"/>
  <c r="M21" i="20"/>
  <c r="J50" i="20"/>
  <c r="K50" i="20"/>
  <c r="J52" i="20"/>
  <c r="K52" i="20"/>
  <c r="J54" i="20"/>
  <c r="K54" i="20"/>
  <c r="F57" i="20"/>
  <c r="I52" i="20" s="1"/>
  <c r="M57" i="20"/>
  <c r="J88" i="20"/>
  <c r="K88" i="20"/>
  <c r="J90" i="20"/>
  <c r="K90" i="20"/>
  <c r="J92" i="20"/>
  <c r="K92" i="20"/>
  <c r="F95" i="20"/>
  <c r="I90" i="20" s="1"/>
  <c r="M95" i="20"/>
  <c r="J126" i="20"/>
  <c r="K126" i="20"/>
  <c r="J128" i="20"/>
  <c r="K128" i="20"/>
  <c r="J130" i="20"/>
  <c r="K130" i="20"/>
  <c r="F133" i="20"/>
  <c r="I128" i="20" s="1"/>
  <c r="M133" i="20"/>
  <c r="L233" i="20"/>
  <c r="L245" i="20"/>
  <c r="L496" i="20" l="1"/>
  <c r="L534" i="20" s="1"/>
  <c r="L572" i="20" s="1"/>
  <c r="I583" i="20"/>
  <c r="N578" i="20"/>
  <c r="N583" i="20" s="1"/>
  <c r="I544" i="20"/>
  <c r="N540" i="20"/>
  <c r="N544" i="20" s="1"/>
  <c r="I504" i="20"/>
  <c r="I503" i="20"/>
  <c r="L502" i="20"/>
  <c r="N502" i="20"/>
  <c r="L578" i="20"/>
  <c r="L583" i="20" s="1"/>
  <c r="L540" i="20"/>
  <c r="L544" i="20" s="1"/>
  <c r="L90" i="20"/>
  <c r="N90" i="20"/>
  <c r="L17" i="20"/>
  <c r="N17" i="20"/>
  <c r="I126" i="20"/>
  <c r="I88" i="20"/>
  <c r="L88" i="20" s="1"/>
  <c r="I15" i="20"/>
  <c r="L15" i="20" s="1"/>
  <c r="I50" i="20"/>
  <c r="I92" i="20"/>
  <c r="I19" i="20"/>
  <c r="N52" i="20"/>
  <c r="L52" i="20"/>
  <c r="N128" i="20"/>
  <c r="L128" i="20"/>
  <c r="I130" i="20"/>
  <c r="I54" i="20"/>
  <c r="I57" i="20" l="1"/>
  <c r="L503" i="20"/>
  <c r="N503" i="20"/>
  <c r="N508" i="20" s="1"/>
  <c r="I508" i="20"/>
  <c r="L504" i="20"/>
  <c r="N504" i="20"/>
  <c r="I95" i="20"/>
  <c r="L92" i="20"/>
  <c r="L95" i="20" s="1"/>
  <c r="N92" i="20"/>
  <c r="L50" i="20"/>
  <c r="N50" i="20"/>
  <c r="L126" i="20"/>
  <c r="N126" i="20"/>
  <c r="L19" i="20"/>
  <c r="L21" i="20" s="1"/>
  <c r="N19" i="20"/>
  <c r="I21" i="20"/>
  <c r="N88" i="20"/>
  <c r="N95" i="20" s="1"/>
  <c r="N15" i="20"/>
  <c r="L130" i="20"/>
  <c r="N130" i="20"/>
  <c r="I133" i="20"/>
  <c r="L54" i="20"/>
  <c r="L57" i="20" s="1"/>
  <c r="N54" i="20"/>
  <c r="N57" i="20" s="1"/>
  <c r="L508" i="20" l="1"/>
  <c r="L133" i="20"/>
  <c r="N133" i="20"/>
  <c r="N21" i="20"/>
  <c r="A4" i="14" l="1"/>
  <c r="Q57" i="4"/>
  <c r="Q21" i="4"/>
  <c r="Q19" i="4"/>
  <c r="Q25" i="4" l="1"/>
  <c r="Q59" i="4"/>
  <c r="F394" i="20"/>
  <c r="I388" i="20" s="1"/>
  <c r="K466" i="20"/>
  <c r="J466" i="20"/>
  <c r="K465" i="20"/>
  <c r="J465" i="20"/>
  <c r="K464" i="20"/>
  <c r="J464" i="20"/>
  <c r="K388" i="20"/>
  <c r="J388" i="20"/>
  <c r="M179" i="20"/>
  <c r="N388" i="20" l="1"/>
  <c r="L388" i="20"/>
  <c r="M430" i="20"/>
  <c r="L158" i="20"/>
  <c r="K175" i="20" l="1"/>
  <c r="J175" i="20"/>
  <c r="K173" i="20"/>
  <c r="J173" i="20"/>
  <c r="K172" i="20"/>
  <c r="J172" i="20"/>
  <c r="K171" i="20"/>
  <c r="J171" i="20"/>
  <c r="K52" i="24" l="1"/>
  <c r="J52" i="24"/>
  <c r="F57" i="24"/>
  <c r="K51" i="24"/>
  <c r="J51" i="24"/>
  <c r="K20" i="4"/>
  <c r="J20" i="4"/>
  <c r="K18" i="4"/>
  <c r="J18" i="4"/>
  <c r="M22" i="4"/>
  <c r="J43" i="14" s="1"/>
  <c r="F22" i="4"/>
  <c r="I19" i="4" s="1"/>
  <c r="K19" i="4"/>
  <c r="J19" i="4"/>
  <c r="K17" i="4"/>
  <c r="J17" i="4"/>
  <c r="M90" i="4"/>
  <c r="I18" i="4" l="1"/>
  <c r="I20" i="4"/>
  <c r="L20" i="4" s="1"/>
  <c r="E43" i="14"/>
  <c r="N20" i="4"/>
  <c r="I52" i="24"/>
  <c r="N52" i="24" s="1"/>
  <c r="I51" i="24"/>
  <c r="L51" i="24" s="1"/>
  <c r="N18" i="4"/>
  <c r="L18" i="4"/>
  <c r="I17" i="4"/>
  <c r="L17" i="4" s="1"/>
  <c r="N19" i="4"/>
  <c r="L19" i="4"/>
  <c r="L43" i="14" l="1"/>
  <c r="I22" i="4"/>
  <c r="N51" i="24"/>
  <c r="L52" i="24"/>
  <c r="N17" i="4"/>
  <c r="L22" i="4"/>
  <c r="M471" i="20"/>
  <c r="N22" i="4" l="1"/>
  <c r="L282" i="20"/>
  <c r="L319" i="20" s="1"/>
  <c r="L356" i="20" s="1"/>
  <c r="L396" i="20" s="1"/>
  <c r="L432" i="20" s="1"/>
  <c r="L473" i="20" s="1"/>
  <c r="L270" i="20"/>
  <c r="L307" i="20" s="1"/>
  <c r="L344" i="20" s="1"/>
  <c r="L382" i="20" s="1"/>
  <c r="L420" i="20" s="1"/>
  <c r="L458" i="20" s="1"/>
  <c r="L8" i="14" l="1"/>
  <c r="K52" i="25" l="1"/>
  <c r="J52" i="25"/>
  <c r="M55" i="25"/>
  <c r="J46" i="14" s="1"/>
  <c r="F55" i="25"/>
  <c r="K53" i="25"/>
  <c r="J53" i="25"/>
  <c r="K51" i="25"/>
  <c r="J51" i="25"/>
  <c r="K50" i="25"/>
  <c r="J50" i="25"/>
  <c r="K17" i="25"/>
  <c r="K18" i="25"/>
  <c r="K16" i="25"/>
  <c r="J17" i="25"/>
  <c r="J18" i="25"/>
  <c r="J16" i="25"/>
  <c r="J41" i="14"/>
  <c r="F90" i="4"/>
  <c r="K88" i="4"/>
  <c r="J88" i="4"/>
  <c r="K86" i="4"/>
  <c r="J86" i="4"/>
  <c r="K85" i="4"/>
  <c r="J85" i="4"/>
  <c r="K84" i="4"/>
  <c r="J84" i="4"/>
  <c r="J53" i="4"/>
  <c r="K53" i="4"/>
  <c r="J52" i="4"/>
  <c r="K55" i="24"/>
  <c r="J55" i="24"/>
  <c r="K54" i="24"/>
  <c r="J54" i="24"/>
  <c r="K53" i="24"/>
  <c r="J53" i="24"/>
  <c r="M57" i="24"/>
  <c r="J38" i="14" s="1"/>
  <c r="J35" i="14"/>
  <c r="J34" i="14"/>
  <c r="E34" i="14"/>
  <c r="J33" i="14"/>
  <c r="J31" i="14"/>
  <c r="F471" i="20"/>
  <c r="K468" i="20"/>
  <c r="J468" i="20"/>
  <c r="K467" i="20"/>
  <c r="J467" i="20"/>
  <c r="K428" i="20"/>
  <c r="J428" i="20"/>
  <c r="J30" i="14"/>
  <c r="F430" i="20"/>
  <c r="K427" i="20"/>
  <c r="J427" i="20"/>
  <c r="K426" i="20"/>
  <c r="J426" i="20"/>
  <c r="L181" i="20"/>
  <c r="M8" i="14"/>
  <c r="L12" i="24"/>
  <c r="G38" i="14" l="1"/>
  <c r="I38" i="14" s="1"/>
  <c r="H38" i="14"/>
  <c r="G33" i="14"/>
  <c r="I33" i="14" s="1"/>
  <c r="H33" i="14"/>
  <c r="G31" i="14"/>
  <c r="I31" i="14" s="1"/>
  <c r="H31" i="14"/>
  <c r="G30" i="14"/>
  <c r="I30" i="14" s="1"/>
  <c r="H30" i="14"/>
  <c r="E41" i="14"/>
  <c r="I87" i="4"/>
  <c r="L50" i="14"/>
  <c r="L23" i="20"/>
  <c r="L59" i="20" s="1"/>
  <c r="L97" i="20" s="1"/>
  <c r="L135" i="20" s="1"/>
  <c r="L510" i="20" s="1"/>
  <c r="L546" i="20" s="1"/>
  <c r="L585" i="20" s="1"/>
  <c r="I464" i="20"/>
  <c r="I467" i="20"/>
  <c r="N467" i="20" s="1"/>
  <c r="I466" i="20"/>
  <c r="E31" i="14"/>
  <c r="I465" i="20"/>
  <c r="L34" i="14"/>
  <c r="I86" i="4"/>
  <c r="N86" i="4" s="1"/>
  <c r="I426" i="20"/>
  <c r="L426" i="20" s="1"/>
  <c r="E30" i="14"/>
  <c r="E33" i="14"/>
  <c r="L33" i="14" s="1"/>
  <c r="E35" i="14"/>
  <c r="L44" i="4"/>
  <c r="L78" i="4" s="1"/>
  <c r="L11" i="4" s="1"/>
  <c r="L45" i="24"/>
  <c r="I53" i="25"/>
  <c r="L53" i="25" s="1"/>
  <c r="E46" i="14"/>
  <c r="I52" i="25"/>
  <c r="L52" i="25" s="1"/>
  <c r="I55" i="24"/>
  <c r="L55" i="24" s="1"/>
  <c r="E38" i="14"/>
  <c r="I50" i="25"/>
  <c r="N50" i="25" s="1"/>
  <c r="I51" i="25"/>
  <c r="N51" i="25" s="1"/>
  <c r="I88" i="4"/>
  <c r="L88" i="4" s="1"/>
  <c r="I84" i="4"/>
  <c r="N84" i="4" s="1"/>
  <c r="I85" i="4"/>
  <c r="K52" i="4"/>
  <c r="I53" i="24"/>
  <c r="I54" i="24"/>
  <c r="L54" i="24" s="1"/>
  <c r="I468" i="20"/>
  <c r="I427" i="20"/>
  <c r="N427" i="20" s="1"/>
  <c r="I428" i="20"/>
  <c r="L428" i="20" s="1"/>
  <c r="M394" i="20"/>
  <c r="J28" i="14" s="1"/>
  <c r="K389" i="20"/>
  <c r="J389" i="20"/>
  <c r="M354" i="20"/>
  <c r="J27" i="14" s="1"/>
  <c r="F354" i="20"/>
  <c r="E27" i="14" s="1"/>
  <c r="K350" i="20"/>
  <c r="J350" i="20"/>
  <c r="M317" i="20"/>
  <c r="J26" i="14" s="1"/>
  <c r="F317" i="20"/>
  <c r="E26" i="14" s="1"/>
  <c r="K313" i="20"/>
  <c r="J313" i="20"/>
  <c r="M280" i="20"/>
  <c r="J25" i="14" s="1"/>
  <c r="F280" i="20"/>
  <c r="K276" i="20"/>
  <c r="J276" i="20"/>
  <c r="M243" i="20"/>
  <c r="J24" i="14" s="1"/>
  <c r="F243" i="20"/>
  <c r="K239" i="20"/>
  <c r="J239" i="20"/>
  <c r="M206" i="20"/>
  <c r="J22" i="14" s="1"/>
  <c r="F206" i="20"/>
  <c r="K202" i="20"/>
  <c r="J202" i="20"/>
  <c r="K176" i="20"/>
  <c r="J176" i="20"/>
  <c r="H27" i="14" l="1"/>
  <c r="G27" i="14"/>
  <c r="I27" i="14" s="1"/>
  <c r="G28" i="14"/>
  <c r="I28" i="14" s="1"/>
  <c r="H28" i="14"/>
  <c r="G26" i="14"/>
  <c r="I26" i="14" s="1"/>
  <c r="H26" i="14"/>
  <c r="H25" i="14"/>
  <c r="G25" i="14"/>
  <c r="I25" i="14" s="1"/>
  <c r="H24" i="14"/>
  <c r="G24" i="14"/>
  <c r="I24" i="14" s="1"/>
  <c r="L26" i="24"/>
  <c r="L57" i="4" s="1"/>
  <c r="L92" i="4" s="1"/>
  <c r="L24" i="4" s="1"/>
  <c r="N53" i="25"/>
  <c r="N87" i="4"/>
  <c r="L87" i="4"/>
  <c r="L86" i="4"/>
  <c r="N466" i="20"/>
  <c r="L466" i="20"/>
  <c r="L465" i="20"/>
  <c r="N465" i="20"/>
  <c r="N464" i="20"/>
  <c r="L464" i="20"/>
  <c r="I57" i="24"/>
  <c r="N426" i="20"/>
  <c r="L427" i="20"/>
  <c r="L430" i="20" s="1"/>
  <c r="L467" i="20"/>
  <c r="L53" i="24"/>
  <c r="N55" i="24"/>
  <c r="L38" i="14"/>
  <c r="I313" i="20"/>
  <c r="I317" i="20" s="1"/>
  <c r="I350" i="20"/>
  <c r="I354" i="20" s="1"/>
  <c r="I389" i="20"/>
  <c r="L389" i="20" s="1"/>
  <c r="E28" i="14"/>
  <c r="N52" i="25"/>
  <c r="N55" i="25" s="1"/>
  <c r="L35" i="14"/>
  <c r="E22" i="14"/>
  <c r="I239" i="20"/>
  <c r="I243" i="20" s="1"/>
  <c r="E24" i="14"/>
  <c r="I276" i="20"/>
  <c r="L276" i="20" s="1"/>
  <c r="L280" i="20" s="1"/>
  <c r="E25" i="14"/>
  <c r="I55" i="25"/>
  <c r="L50" i="25"/>
  <c r="L51" i="25"/>
  <c r="L84" i="4"/>
  <c r="N88" i="4"/>
  <c r="N85" i="4"/>
  <c r="L85" i="4"/>
  <c r="I90" i="4"/>
  <c r="N53" i="24"/>
  <c r="N54" i="24"/>
  <c r="L468" i="20"/>
  <c r="N468" i="20"/>
  <c r="I471" i="20"/>
  <c r="I430" i="20"/>
  <c r="N428" i="20"/>
  <c r="I202" i="20"/>
  <c r="L202" i="20" s="1"/>
  <c r="J18" i="14"/>
  <c r="L59" i="24" l="1"/>
  <c r="N430" i="20"/>
  <c r="N350" i="20"/>
  <c r="N354" i="20" s="1"/>
  <c r="L350" i="20"/>
  <c r="L354" i="20" s="1"/>
  <c r="L239" i="20"/>
  <c r="L243" i="20" s="1"/>
  <c r="L313" i="20"/>
  <c r="L317" i="20" s="1"/>
  <c r="N239" i="20"/>
  <c r="N243" i="20" s="1"/>
  <c r="N313" i="20"/>
  <c r="N317" i="20" s="1"/>
  <c r="N276" i="20"/>
  <c r="N280" i="20" s="1"/>
  <c r="I280" i="20"/>
  <c r="N389" i="20"/>
  <c r="L471" i="20"/>
  <c r="L394" i="20"/>
  <c r="E18" i="14"/>
  <c r="I394" i="20"/>
  <c r="L55" i="25"/>
  <c r="N471" i="20"/>
  <c r="N90" i="4"/>
  <c r="L90" i="4"/>
  <c r="L57" i="24"/>
  <c r="N57" i="24"/>
  <c r="N202" i="20"/>
  <c r="N206" i="20" s="1"/>
  <c r="L206" i="20"/>
  <c r="I206" i="20"/>
  <c r="N394" i="20" l="1"/>
  <c r="F179" i="20" l="1"/>
  <c r="K174" i="20"/>
  <c r="J174" i="20"/>
  <c r="K170" i="20"/>
  <c r="J170" i="20"/>
  <c r="J169" i="20"/>
  <c r="K168" i="20"/>
  <c r="K167" i="20"/>
  <c r="J167" i="20"/>
  <c r="K166" i="20"/>
  <c r="J166" i="20"/>
  <c r="K165" i="20"/>
  <c r="J165" i="20"/>
  <c r="K164" i="20"/>
  <c r="J164" i="20"/>
  <c r="E20" i="14" l="1"/>
  <c r="I175" i="20"/>
  <c r="I171" i="20"/>
  <c r="I172" i="20"/>
  <c r="I173" i="20"/>
  <c r="I168" i="20"/>
  <c r="N168" i="20" s="1"/>
  <c r="I176" i="20"/>
  <c r="I165" i="20"/>
  <c r="N165" i="20" s="1"/>
  <c r="I167" i="20"/>
  <c r="N167" i="20" s="1"/>
  <c r="I164" i="20"/>
  <c r="N164" i="20" s="1"/>
  <c r="I174" i="20"/>
  <c r="L174" i="20" s="1"/>
  <c r="I170" i="20"/>
  <c r="L170" i="20" s="1"/>
  <c r="I169" i="20"/>
  <c r="I166" i="20"/>
  <c r="N166" i="20" s="1"/>
  <c r="K169" i="20"/>
  <c r="J168" i="20"/>
  <c r="J20" i="14"/>
  <c r="G20" i="14" l="1"/>
  <c r="I20" i="14" s="1"/>
  <c r="H20" i="14"/>
  <c r="L171" i="20"/>
  <c r="N171" i="20"/>
  <c r="N172" i="20"/>
  <c r="L172" i="20"/>
  <c r="L173" i="20"/>
  <c r="N173" i="20"/>
  <c r="L175" i="20"/>
  <c r="N175" i="20"/>
  <c r="L168" i="20"/>
  <c r="L20" i="14"/>
  <c r="L176" i="20"/>
  <c r="N176" i="20"/>
  <c r="N170" i="20"/>
  <c r="L167" i="20"/>
  <c r="N174" i="20"/>
  <c r="L165" i="20"/>
  <c r="N169" i="20"/>
  <c r="L166" i="20"/>
  <c r="L164" i="20"/>
  <c r="L169" i="20"/>
  <c r="I179" i="20"/>
  <c r="N179" i="20" l="1"/>
  <c r="L179" i="20"/>
  <c r="F24" i="24" l="1"/>
  <c r="E37" i="14" s="1"/>
  <c r="K20" i="24"/>
  <c r="J20" i="24"/>
  <c r="I21" i="24" l="1"/>
  <c r="M20" i="25" l="1"/>
  <c r="J45" i="14" s="1"/>
  <c r="F20" i="25"/>
  <c r="M24" i="24"/>
  <c r="J37" i="14" s="1"/>
  <c r="I20" i="24"/>
  <c r="K22" i="24"/>
  <c r="J22" i="24"/>
  <c r="K21" i="24"/>
  <c r="J21" i="24"/>
  <c r="K19" i="24"/>
  <c r="J19" i="24"/>
  <c r="K18" i="24"/>
  <c r="J18" i="24"/>
  <c r="G37" i="14" l="1"/>
  <c r="I37" i="14" s="1"/>
  <c r="H37" i="14"/>
  <c r="L37" i="14"/>
  <c r="I18" i="25"/>
  <c r="L18" i="25" s="1"/>
  <c r="E45" i="14"/>
  <c r="I16" i="25"/>
  <c r="L16" i="25" s="1"/>
  <c r="I17" i="25"/>
  <c r="L17" i="25" s="1"/>
  <c r="N20" i="24"/>
  <c r="L20" i="24"/>
  <c r="I22" i="24"/>
  <c r="N22" i="24" s="1"/>
  <c r="I18" i="24"/>
  <c r="L18" i="24" s="1"/>
  <c r="I19" i="24"/>
  <c r="E16" i="14"/>
  <c r="J16" i="14"/>
  <c r="J17" i="14"/>
  <c r="E17" i="14" l="1"/>
  <c r="N17" i="25"/>
  <c r="L20" i="25"/>
  <c r="I20" i="25"/>
  <c r="N18" i="25"/>
  <c r="N16" i="25"/>
  <c r="L22" i="24"/>
  <c r="N18" i="24"/>
  <c r="L21" i="24"/>
  <c r="N21" i="24"/>
  <c r="I24" i="24"/>
  <c r="N19" i="24"/>
  <c r="L19" i="24"/>
  <c r="N20" i="25" l="1"/>
  <c r="L24" i="24"/>
  <c r="N24" i="24"/>
  <c r="L22" i="25" l="1"/>
  <c r="L57" i="25" s="1"/>
  <c r="L10" i="25"/>
  <c r="L44" i="25" s="1"/>
  <c r="E15" i="14" l="1"/>
  <c r="J15" i="14"/>
  <c r="K50" i="4" l="1"/>
  <c r="K51" i="4"/>
  <c r="J50" i="4"/>
  <c r="F55" i="4" l="1"/>
  <c r="I52" i="4" s="1"/>
  <c r="L52" i="4" l="1"/>
  <c r="N52" i="4"/>
  <c r="I53" i="4"/>
  <c r="N53" i="4" s="1"/>
  <c r="E40" i="14"/>
  <c r="I50" i="4"/>
  <c r="L50" i="4" s="1"/>
  <c r="I51" i="4"/>
  <c r="N51" i="4" s="1"/>
  <c r="M55" i="4"/>
  <c r="J40" i="14" s="1"/>
  <c r="J51" i="4"/>
  <c r="J48" i="14" l="1"/>
  <c r="G40" i="14"/>
  <c r="I40" i="14" s="1"/>
  <c r="H40" i="14"/>
  <c r="E48" i="14"/>
  <c r="L53" i="4"/>
  <c r="N50" i="4"/>
  <c r="G15" i="14"/>
  <c r="H15" i="14"/>
  <c r="L51" i="4"/>
  <c r="L28" i="14"/>
  <c r="I55" i="4"/>
  <c r="L41" i="14"/>
  <c r="K43" i="14" l="1"/>
  <c r="L55" i="4"/>
  <c r="K34" i="14"/>
  <c r="K37" i="14"/>
  <c r="K35" i="14"/>
  <c r="K33" i="14"/>
  <c r="N55" i="4"/>
  <c r="L16" i="14"/>
  <c r="L46" i="14"/>
  <c r="L27" i="14"/>
  <c r="L26" i="14"/>
  <c r="K38" i="14" l="1"/>
  <c r="F15" i="14"/>
  <c r="K46" i="14"/>
  <c r="K28" i="14"/>
  <c r="K41" i="14"/>
  <c r="K27" i="14"/>
  <c r="K20" i="14" l="1"/>
  <c r="K45" i="14"/>
  <c r="L45" i="14"/>
  <c r="K31" i="14" l="1"/>
  <c r="L31" i="14"/>
  <c r="L40" i="14"/>
  <c r="K40" i="14"/>
  <c r="L30" i="14"/>
  <c r="K30" i="14"/>
  <c r="L24" i="14"/>
  <c r="L22" i="14"/>
  <c r="F48" i="14" l="1"/>
  <c r="L17" i="14"/>
  <c r="L25" i="14"/>
  <c r="L15" i="14"/>
  <c r="H48" i="14" l="1"/>
  <c r="K48" i="14" s="1"/>
  <c r="L18" i="14" l="1"/>
  <c r="L48" i="14" l="1"/>
  <c r="Q48" i="14" l="1"/>
  <c r="K16" i="14"/>
  <c r="K18" i="14"/>
  <c r="K25" i="14"/>
  <c r="K24" i="14"/>
  <c r="K22" i="14"/>
  <c r="K15" i="14" l="1"/>
  <c r="I15" i="14"/>
  <c r="G48" i="14"/>
  <c r="I48" i="14" s="1"/>
  <c r="K26" i="14"/>
  <c r="K17" i="14"/>
</calcChain>
</file>

<file path=xl/comments1.xml><?xml version="1.0" encoding="utf-8"?>
<comments xmlns="http://schemas.openxmlformats.org/spreadsheetml/2006/main">
  <authors>
    <author>Personal</author>
  </authors>
  <commentList>
    <comment ref="G10" authorId="0" shapeId="0">
      <text>
        <r>
          <rPr>
            <b/>
            <sz val="9"/>
            <color indexed="81"/>
            <rFont val="Tahoma"/>
            <family val="2"/>
          </rPr>
          <t>Personal:</t>
        </r>
        <r>
          <rPr>
            <sz val="9"/>
            <color indexed="81"/>
            <rFont val="Tahoma"/>
            <family val="2"/>
          </rPr>
          <t xml:space="preserve">
Mancha Realisasi Fisik DAU
sekarang-kemarin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Personal:</t>
        </r>
        <r>
          <rPr>
            <sz val="9"/>
            <color indexed="81"/>
            <rFont val="Tahoma"/>
            <family val="2"/>
          </rPr>
          <t xml:space="preserve">
Mancha'
Realisasi Keuangan DAU
sekarang kurangi kemarin</t>
        </r>
      </text>
    </comment>
  </commentList>
</comments>
</file>

<file path=xl/sharedStrings.xml><?xml version="1.0" encoding="utf-8"?>
<sst xmlns="http://schemas.openxmlformats.org/spreadsheetml/2006/main" count="1006" uniqueCount="184">
  <si>
    <t>No. Urt</t>
  </si>
  <si>
    <t>Lokasi</t>
  </si>
  <si>
    <t>Desa / Kel</t>
  </si>
  <si>
    <t>Kecamatan</t>
  </si>
  <si>
    <t>Jumlah Dana (Rp)</t>
  </si>
  <si>
    <t>Nilai Kontrak (Rp)</t>
  </si>
  <si>
    <t>Nama Pelaksana</t>
  </si>
  <si>
    <t>Fisik</t>
  </si>
  <si>
    <t>Keuangan</t>
  </si>
  <si>
    <t>Rp</t>
  </si>
  <si>
    <t>%</t>
  </si>
  <si>
    <t>Sisa Dana (Rp)</t>
  </si>
  <si>
    <t xml:space="preserve">REALISASI FISIK DAN KEUANGAN </t>
  </si>
  <si>
    <t>REKAPITULASI</t>
  </si>
  <si>
    <t>Pemecahan Masalah</t>
  </si>
  <si>
    <t>Keadaan Bulan :</t>
  </si>
  <si>
    <t>T o t a l</t>
  </si>
  <si>
    <t>Bobot (%)</t>
  </si>
  <si>
    <t>Realisasi Komulatif (%)</t>
  </si>
  <si>
    <t>Realisasi Tertimbang (%)</t>
  </si>
  <si>
    <t>Uraian / Rincian Kegiatan / Target</t>
  </si>
  <si>
    <t>Nama PPTK</t>
  </si>
  <si>
    <t>Masalah Yang Dihadapi</t>
  </si>
  <si>
    <t xml:space="preserve">Kegiatan </t>
  </si>
  <si>
    <t xml:space="preserve">Belanja   </t>
  </si>
  <si>
    <t>: Langsung</t>
  </si>
  <si>
    <t>SKPD</t>
  </si>
  <si>
    <t>-</t>
  </si>
  <si>
    <t>P P T K,</t>
  </si>
  <si>
    <t>Belanja</t>
  </si>
  <si>
    <t>: Kecamatan Pasimasunggu</t>
  </si>
  <si>
    <t>Pasimasunggu</t>
  </si>
  <si>
    <t>: Kec. Pasimasunggu</t>
  </si>
  <si>
    <t>APBD KABUPATEN KEPULAUAN SELAYAR</t>
  </si>
  <si>
    <t>CAMAT PASIMASUNGGU</t>
  </si>
  <si>
    <t>LAPORAN REALISASI FISIK DAN KEUANGAN</t>
  </si>
  <si>
    <t>KECAMATAN PASIMASUNGGU</t>
  </si>
  <si>
    <t>SITTI SIANG, S.Sos</t>
  </si>
  <si>
    <t>NIP. 19770205 199803 2 07</t>
  </si>
  <si>
    <t>: Penyediaan Jasa Komunikasi, Sumber Daya Air dan Listrik</t>
  </si>
  <si>
    <t>Penyediaan Jasa Komunikasi, Sumber Daya Air dan Listrik</t>
  </si>
  <si>
    <t>NIP. 19750812 200904 1 002</t>
  </si>
  <si>
    <t>MUDDASSIR, SKM</t>
  </si>
  <si>
    <t>M. ARQAM INAYAH, SE</t>
  </si>
  <si>
    <t>MUSLIANA, SE</t>
  </si>
  <si>
    <t>NIP. 19641004 200701 1 010</t>
  </si>
  <si>
    <t>NIP. 19660625 200701 2 020</t>
  </si>
  <si>
    <t>Nip. 19660625 200701 2 020</t>
  </si>
  <si>
    <t>Belanja Makanan dan Minuman Rapat</t>
  </si>
  <si>
    <t xml:space="preserve">Persentase Kemajuan Pengadaan Barang/ Jasa
</t>
  </si>
  <si>
    <t>: Tidak Langsung</t>
  </si>
  <si>
    <t>JUMLAH BELANJA LANGSUNG</t>
  </si>
  <si>
    <t xml:space="preserve">Sub.Kegiatan </t>
  </si>
  <si>
    <t>:  Perencanaan, Penganggaran, dan Evaluasi Kinerja Perangkat Daerah</t>
  </si>
  <si>
    <t>: Koordinasi dan Penyusunan Dokumen RKA-SKPD</t>
  </si>
  <si>
    <t>Belanja Alat/Bahan untuk Kegiatan Kantor-</t>
  </si>
  <si>
    <t>Alat Tulis Kantor</t>
  </si>
  <si>
    <t xml:space="preserve">Belanja Alat/Bahan untuk Kegiatan Kantor- </t>
  </si>
  <si>
    <t>Bahan Cetak</t>
  </si>
  <si>
    <t>Belanja Perjalanan Dinas Tetap</t>
  </si>
  <si>
    <t>:  Koordinasi dan Penyusunan Dokumen Perubahan RKA-SKPD</t>
  </si>
  <si>
    <t>:  Koordinasi dan Penyusunan DPA-SKPD</t>
  </si>
  <si>
    <t>:   Koordinasi dan Penyusunan Perubahan DPA-SKPD</t>
  </si>
  <si>
    <t>: Administrasi Keuangan Perangkat Daerah</t>
  </si>
  <si>
    <t>Sub Kegiatan</t>
  </si>
  <si>
    <t>Belanja Gaji Pokok PNS</t>
  </si>
  <si>
    <t>Belanja Tunjangan Keluarga PNS</t>
  </si>
  <si>
    <t>Belanja Tunjangan Jabatan PNS</t>
  </si>
  <si>
    <t>Belanja Tunjangan Fungsional Umum PNS</t>
  </si>
  <si>
    <t>Belanja Tunjangan Beras PNS</t>
  </si>
  <si>
    <t>Belanja Tunjangan PPh/Tunjangan Khusus PNS</t>
  </si>
  <si>
    <t>Belanja Pembulatan Gaji PNS</t>
  </si>
  <si>
    <t xml:space="preserve">Belanja Honorarium Penanggungjawaban </t>
  </si>
  <si>
    <t>Pengelola Keuangan</t>
  </si>
  <si>
    <t>: Penyediaan Gaji dan Tunjangan ASN</t>
  </si>
  <si>
    <t>: Administrasi Kepegawaian Perangkat Daerah</t>
  </si>
  <si>
    <t>Belanja Kursus Singkat/Pelatihan</t>
  </si>
  <si>
    <t>: Pendidikan dan Pelatihan Pegawai Berdasarkan Tugas dan Fungsi</t>
  </si>
  <si>
    <t>: Administrasi Umum Perangkat Daerah</t>
  </si>
  <si>
    <t>: Penyediaan Bahan Logistik Kantor</t>
  </si>
  <si>
    <t>: Penyediaan Barang Cetakan dan Penggandaan</t>
  </si>
  <si>
    <t>: Penyediaan Bahan Bacaan dan Peraturan Perundang-undangan</t>
  </si>
  <si>
    <t>Belanja Langganan Jurnal/Surat Kabar/Majalah</t>
  </si>
  <si>
    <t>: Fasilitasi Kunjungan Tamu</t>
  </si>
  <si>
    <t>Belanja Makanan dan Minuman Jamuan Tamu</t>
  </si>
  <si>
    <t>: Penyelenggaraan Rapat Koordinasi dan Konsultasi SKPD</t>
  </si>
  <si>
    <t>: Penyediaan Jasa Penunjang Urusan Pemerintahan Daerah</t>
  </si>
  <si>
    <t>Belanja Tagihan Air</t>
  </si>
  <si>
    <t>Belanja Tagihan Listrik</t>
  </si>
  <si>
    <t>Belanja Kawat/Faksimili/Internet/TV Berlangganan</t>
  </si>
  <si>
    <t>: Penyediaan Jasa Pelayanan Umum Kantor</t>
  </si>
  <si>
    <t>Belanja Jasa Tenaga Administrasi</t>
  </si>
  <si>
    <t>Belanja Sewa Bangunan Gedung Kantor</t>
  </si>
  <si>
    <t>: Pemeliharaan Barang Milik Daerah Penunjang Urusan Pemerintahan Daerah</t>
  </si>
  <si>
    <t>: Pemeliharaan/Rehabilitasi Gedung Kantor dan Bangunan Lainnya</t>
  </si>
  <si>
    <t xml:space="preserve">Sub Kegiatan </t>
  </si>
  <si>
    <t>: Koordinasi Kegiatan Pemberdayaan Desa</t>
  </si>
  <si>
    <t>: Sinkronisasi Program Kerja dan Kegiatan Pemberdayaan Masyarakat yang dilakukan oleh Pemerintah dan Swasta di Wilayah Kerja Kecamatan</t>
  </si>
  <si>
    <t>Belanja Perjalanan Dinas Dalam Kota</t>
  </si>
  <si>
    <t>: Peningkatan Efektifitas Kegiatan Pemberdayaan Masyarakat di Wilayah Kecamatan</t>
  </si>
  <si>
    <t>: Penyelenggaraan Urusan Pemerintahan Umum sesuai Penugasan Kepala Daerah</t>
  </si>
  <si>
    <t xml:space="preserve">: Pembinaan Wawasan Kebangsaan dan Ketahanan Nasional dalam rangka Memantapkan Pengamalan Pancasila, Pelaksanaan Undang-Undang Dasar Negara
</t>
  </si>
  <si>
    <t xml:space="preserve">  Republik Indonesia Tahun 1945, Pelestarian Bhinneka Tunggal Ika serta Pemertahanan dan Pemeliharaan Keutuhan Negara Kesatuan Republik  
Indonesia</t>
  </si>
  <si>
    <t xml:space="preserve">: Pembinaan Kerukunan Antarsuku dan Intrasuku, Umat Beragama, Ras, dan Golongan Lainnya Guna Mewujudkan Stabilitas Keamanan Lokal,
</t>
  </si>
  <si>
    <t xml:space="preserve">  Regional, dan Nasional</t>
  </si>
  <si>
    <t>: Fasilitasi, Rekomendasi dan Koordinasi Pembinaan dan Pengawasan Pemerintahan Des</t>
  </si>
  <si>
    <t>: Fasilitasi Penyusunan Program dan Pelaksanaan Pemberdayaan Masyarakat Desa</t>
  </si>
  <si>
    <t>Koordinasi dan Penyusunan Dokumen RKA-SKPD</t>
  </si>
  <si>
    <t>Koordinasi dan Penyusunan Dokumen Perubahan RKA-SKPD</t>
  </si>
  <si>
    <t>Koordinasi dan Penyusunan DPA-SKPD</t>
  </si>
  <si>
    <t>Koordinasi dan Penyusunan Perubahan DPA-SKPD</t>
  </si>
  <si>
    <t>Nama Kegiatan / Sub Kegiatan</t>
  </si>
  <si>
    <t>Perencanaan, Penganggaran, dan Evaluasi Kinerja Perangkat Daerah</t>
  </si>
  <si>
    <t>1.</t>
  </si>
  <si>
    <t>2.</t>
  </si>
  <si>
    <t>3.</t>
  </si>
  <si>
    <t>4.</t>
  </si>
  <si>
    <t>Administrasi Keuangan Perangkat Daerah</t>
  </si>
  <si>
    <t>Penyediaan Gaji dan Tunjangan ASN</t>
  </si>
  <si>
    <t xml:space="preserve"> Administrasi Kepegawaian Perangkat Daerah</t>
  </si>
  <si>
    <t>Pendidikan dan Pelatihan Pegawai Berdasarkan Tugas dan Fungsi</t>
  </si>
  <si>
    <t xml:space="preserve"> Administrasi Umum Perangkat Daerah</t>
  </si>
  <si>
    <t>Penyediaan Bahan Logistik Kantor</t>
  </si>
  <si>
    <t>Penyediaan Barang Cetakan dan Penggandaan</t>
  </si>
  <si>
    <t xml:space="preserve"> Penyediaan Bahan Bacaan dan Peraturan Perundang-undangan</t>
  </si>
  <si>
    <t>Fasilitasi Kunjungan Tamu</t>
  </si>
  <si>
    <t>5.</t>
  </si>
  <si>
    <t>Penyelenggaraan Rapat Koordinasi dan Konsultasi SKPD</t>
  </si>
  <si>
    <t>6.</t>
  </si>
  <si>
    <t xml:space="preserve"> Penyediaan Jasa Penunjang Urusan Pemerintahan Daerah</t>
  </si>
  <si>
    <t>Penyediaan Jasa Pelayanan Umum Kantor</t>
  </si>
  <si>
    <t>Pemeliharaan/Rehabilitasi Gedung Kantor dan Bangunan Lainnya</t>
  </si>
  <si>
    <t>Koordinasi Kegiatan Pemberdayaan Desa</t>
  </si>
  <si>
    <t>Sinkronisasi Program Kerja dan Kegiatan Pemberdayaan Masyarakat yang dilakukan oleh Pemerintah dan Swasta di Wilayah Kerja Kecamatan</t>
  </si>
  <si>
    <t>Peningkatan Efektifitas Kegiatan Pemberdayaan Masyarakat di Wilayah Kecamatan</t>
  </si>
  <si>
    <t>Pembinaan Wawasan Kebangsaan dan Ketahanan Nasional dalam rangka Memantapkan Pengamalan Pancasila, Pelaksanaan Undang-Undang Dasar Negara Republik Indonesia Tahun 1945, Pelestarian Bhinneka Tunggal Ika serta Pemertahanan dan Pemeliharaan Keutuhan Negara Kesatuan Republik  
Indonesia</t>
  </si>
  <si>
    <t>Pembinaan Kerukunan Antarsuku dan Intrasuku, Umat Beragama, Ras, dan Golongan Lainnya Guna Mewujudkan Stabilitas Keamanan Lokal, Regional, dan Nasional</t>
  </si>
  <si>
    <t>: Fasilitasi, Rekomendasi dan Koordinasi Pembinaan dan Pengawasan Pemerintahan Desa</t>
  </si>
  <si>
    <t xml:space="preserve"> Fasilitasi, Rekomendasi dan Koordinasi Pembinaan dan Pengawasan Pemerintahan Desa</t>
  </si>
  <si>
    <t>Fasilitasi Penyusunan Program dan Pelaksanaan Pemberdayaan Masyarakat Desa</t>
  </si>
  <si>
    <t>: Koordinasi Pelaksanaan Pembangunan Kawasan Perdesaan di Wilayah Kecamatan</t>
  </si>
  <si>
    <t>Koordinasi Pelaksanaan Pembangunan Kawasan Perdesaan di Wilayah Kecamatan</t>
  </si>
  <si>
    <t>NIP. 19661217 198602 1 002</t>
  </si>
  <si>
    <t>AWALUDDIN, SE</t>
  </si>
  <si>
    <t>:  Koordinasi Upaya Penyelenggaraan Ketenteraman dan Ketertiban Umum</t>
  </si>
  <si>
    <t xml:space="preserve">: Sinergitas dengan Kepolisian Negara Republik Indonesia, Tentara Nasional Indonesia dan Instansi
Vertikal di Wilayah Kecamatan
</t>
  </si>
  <si>
    <t>Koordinasi Upaya Penyelenggaraan Ketenteraman dan Ketertiban Umum</t>
  </si>
  <si>
    <t>Penyelenggaraan Urusan Pemerintahan Umum sesuai Penugasan Kepala Daerah</t>
  </si>
  <si>
    <t>Sinergitas dengan Kepolisian Negara Republik Indonesia, Tentara Nasional Indonesia dan Instansi
Vertikal di Wilayah Kecamatan</t>
  </si>
  <si>
    <t>Belanja Iuran Jaminan Kesehatan PNS</t>
  </si>
  <si>
    <t>Belanja Iuran Jaminan Kecelakaan Kerja PNS</t>
  </si>
  <si>
    <t>Belanja Iuran Jaminan Kematian PNS</t>
  </si>
  <si>
    <t>NUR MAWING, S.Sos., M.Si</t>
  </si>
  <si>
    <t>NIP. 19661102 199111 1 002</t>
  </si>
  <si>
    <t>Belanja Perjalanan Dinas Biasa</t>
  </si>
  <si>
    <t>TAHUN ANGGARAN 2023</t>
  </si>
  <si>
    <t>Tambahan Penghasilan berdasarkan Beban Kerja PNS</t>
  </si>
  <si>
    <t>Tambahan Penghasilan berdasarkan Tempat Bertugas PNS</t>
  </si>
  <si>
    <t>.</t>
  </si>
  <si>
    <t xml:space="preserve">Belanja Iuran Jaminan Kecelakaan Kerja bagi Non ASN </t>
  </si>
  <si>
    <t xml:space="preserve">Belanja Sewa Bangunan Gedung Tempat Tinggal Lainnya </t>
  </si>
  <si>
    <t>: Penyediaan Jasa Pemeliharaan, Biaya Pemeliharaan, Pajak, dan Perizinan Kendaraan Dinas atau Kendaraan Dinas Jabatan</t>
  </si>
  <si>
    <t>Belanja Bahan-Bahan Bakar dan Pelumas</t>
  </si>
  <si>
    <t>Pemeliharaan Peralatan dan Mesin Lainnya</t>
  </si>
  <si>
    <t>Belanja Pembayaran Pajak, Bea dan Perizinan</t>
  </si>
  <si>
    <t xml:space="preserve">Belanja Pemeliharaan Alat Angkutan-Alat Angkutan </t>
  </si>
  <si>
    <t>Darat Bermotor-Kendaraan Bermotor Beroda Dua</t>
  </si>
  <si>
    <t>Penyediaan Jasa Pemeliharaan, Biaya Pemeliharaan, Pajak, dan Perizinan Kendaraan Dinas atau Kendaraan Dinas Jabatan</t>
  </si>
  <si>
    <t>: Pemeliharaan Peralatan dan Mesin Lainnya</t>
  </si>
  <si>
    <t xml:space="preserve">Belanja Pemeliharaan Komputer-Peralatan </t>
  </si>
  <si>
    <t>Komputer-Peralatan Personal Computer</t>
  </si>
  <si>
    <t>Belanja Pemeliharaan Bangunan Gedung-Bangunan</t>
  </si>
  <si>
    <t>Gedung Tempat Kerja-Bangunan Gedung Kantor</t>
  </si>
  <si>
    <t>Belanja Makanan dan Minuman Aktivitas Lapangan</t>
  </si>
  <si>
    <t>Belanja Alat/Bahan untuk Kegiatan Kantor-Alat Tulis Kantor</t>
  </si>
  <si>
    <t xml:space="preserve">Belanja Alat/Bahan untuk Kegiatan Kantor- Bahan Cetak </t>
  </si>
  <si>
    <t xml:space="preserve">Belanja Makanan dan Minuman Aktivitas Lapangan </t>
  </si>
  <si>
    <t xml:space="preserve">Belanja Makanan dan Minuman Jamuan Tamu </t>
  </si>
  <si>
    <t>Belanja Pakaian Jas/Safari</t>
  </si>
  <si>
    <t xml:space="preserve">Belanja Perjalanan Dinas Dalam Kota </t>
  </si>
  <si>
    <t xml:space="preserve">Belanja Makanan dan Minuman Rapat </t>
  </si>
  <si>
    <t>Pangkat : Pembina Tk. I</t>
  </si>
  <si>
    <t>Benteng Jampea, 31 Agustus 2023</t>
  </si>
  <si>
    <t>KEADAAN 31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</si>
</sst>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_);_(* \(#,##0\);_(* &quot;-&quot;_);_(@_)"/>
    <numFmt numFmtId="165" formatCode="_(* #,##0.00_);_(* \(#,##0.00\);_(* &quot;-&quot;??_);_(@_)"/>
    <numFmt numFmtId="166" formatCode="dd/mm/yy;@"/>
    <numFmt numFmtId="167" formatCode="#,##0.00;[Red]#,##0.00"/>
    <numFmt numFmtId="168" formatCode="_(* #,##0.00_);_(* \(#,##0.00\);_(* &quot;-&quot;_);_(@_)"/>
    <numFmt numFmtId="169" formatCode="#,##0.00_ ;\-#,##0.00\ "/>
    <numFmt numFmtId="170" formatCode="_(* #,##0.000_);_(* \(#,##0.000\);_(* &quot;-&quot;_);_(@_)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Segoe UI Light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name val="Times New Roman"/>
      <family val="1"/>
    </font>
    <font>
      <sz val="10"/>
      <color theme="0"/>
      <name val="Times New Roman"/>
      <family val="1"/>
    </font>
    <font>
      <sz val="6.5"/>
      <color theme="0"/>
      <name val="Tahoma"/>
      <family val="2"/>
    </font>
    <font>
      <sz val="9"/>
      <color rgb="FF00000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10"/>
      <color indexed="8"/>
      <name val="Times New Roman"/>
      <family val="1"/>
    </font>
    <font>
      <b/>
      <u/>
      <sz val="10"/>
      <name val="Times New Roman"/>
      <family val="1"/>
    </font>
    <font>
      <sz val="22"/>
      <name val="Times New Roman"/>
      <family val="1"/>
    </font>
    <font>
      <sz val="20"/>
      <name val="Times New Roman"/>
      <family val="1"/>
    </font>
    <font>
      <sz val="16"/>
      <name val="Times New Roman"/>
      <family val="1"/>
    </font>
    <font>
      <sz val="10"/>
      <color rgb="FFFF0000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sz val="1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0" xfId="0" applyFont="1" applyFill="1"/>
    <xf numFmtId="0" fontId="0" fillId="3" borderId="0" xfId="0" applyFill="1"/>
    <xf numFmtId="0" fontId="4" fillId="0" borderId="0" xfId="0" applyFont="1" applyAlignment="1">
      <alignment wrapText="1"/>
    </xf>
    <xf numFmtId="0" fontId="1" fillId="3" borderId="0" xfId="0" applyFont="1" applyFill="1"/>
    <xf numFmtId="0" fontId="6" fillId="3" borderId="0" xfId="0" applyFont="1" applyFill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8" xfId="0" applyFont="1" applyFill="1" applyBorder="1"/>
    <xf numFmtId="0" fontId="1" fillId="3" borderId="7" xfId="0" applyFont="1" applyFill="1" applyBorder="1" applyAlignment="1">
      <alignment horizontal="center"/>
    </xf>
    <xf numFmtId="0" fontId="1" fillId="0" borderId="0" xfId="0" applyFont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3" borderId="7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/>
    </xf>
    <xf numFmtId="0" fontId="1" fillId="3" borderId="0" xfId="0" applyFont="1" applyFill="1" applyAlignment="1">
      <alignment vertical="top"/>
    </xf>
    <xf numFmtId="0" fontId="5" fillId="3" borderId="32" xfId="0" applyFont="1" applyFill="1" applyBorder="1"/>
    <xf numFmtId="0" fontId="5" fillId="3" borderId="15" xfId="0" applyFont="1" applyFill="1" applyBorder="1"/>
    <xf numFmtId="169" fontId="1" fillId="3" borderId="0" xfId="0" applyNumberFormat="1" applyFont="1" applyFill="1"/>
    <xf numFmtId="169" fontId="3" fillId="3" borderId="0" xfId="0" applyNumberFormat="1" applyFont="1" applyFill="1"/>
    <xf numFmtId="169" fontId="5" fillId="3" borderId="0" xfId="0" applyNumberFormat="1" applyFont="1" applyFill="1"/>
    <xf numFmtId="169" fontId="8" fillId="3" borderId="0" xfId="0" applyNumberFormat="1" applyFont="1" applyFill="1"/>
    <xf numFmtId="0" fontId="7" fillId="0" borderId="0" xfId="0" applyFont="1"/>
    <xf numFmtId="164" fontId="7" fillId="0" borderId="0" xfId="2" applyFont="1"/>
    <xf numFmtId="0" fontId="9" fillId="0" borderId="0" xfId="0" applyFont="1"/>
    <xf numFmtId="164" fontId="9" fillId="0" borderId="0" xfId="2" applyFont="1"/>
    <xf numFmtId="0" fontId="9" fillId="0" borderId="0" xfId="0" applyFont="1" applyAlignment="1">
      <alignment vertical="center"/>
    </xf>
    <xf numFmtId="164" fontId="9" fillId="0" borderId="0" xfId="2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2" applyFont="1" applyAlignment="1">
      <alignment vertical="center"/>
    </xf>
    <xf numFmtId="164" fontId="10" fillId="0" borderId="0" xfId="2" applyFont="1"/>
    <xf numFmtId="164" fontId="10" fillId="0" borderId="0" xfId="2" applyFont="1" applyAlignment="1">
      <alignment horizontal="right" vertical="center" wrapText="1"/>
    </xf>
    <xf numFmtId="169" fontId="2" fillId="3" borderId="0" xfId="0" applyNumberFormat="1" applyFont="1" applyFill="1"/>
    <xf numFmtId="169" fontId="2" fillId="3" borderId="0" xfId="0" applyNumberFormat="1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17" fontId="3" fillId="3" borderId="0" xfId="0" quotePrefix="1" applyNumberFormat="1" applyFont="1" applyFill="1" applyAlignment="1">
      <alignment horizontal="left"/>
    </xf>
    <xf numFmtId="0" fontId="8" fillId="3" borderId="2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" xfId="0" applyFont="1" applyFill="1" applyBorder="1"/>
    <xf numFmtId="0" fontId="3" fillId="3" borderId="10" xfId="0" applyFont="1" applyFill="1" applyBorder="1"/>
    <xf numFmtId="0" fontId="3" fillId="3" borderId="7" xfId="0" applyFont="1" applyFill="1" applyBorder="1" applyAlignment="1">
      <alignment horizontal="center" vertical="top"/>
    </xf>
    <xf numFmtId="0" fontId="3" fillId="3" borderId="9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top"/>
    </xf>
    <xf numFmtId="4" fontId="3" fillId="3" borderId="10" xfId="0" applyNumberFormat="1" applyFont="1" applyFill="1" applyBorder="1" applyAlignment="1">
      <alignment vertical="top"/>
    </xf>
    <xf numFmtId="164" fontId="3" fillId="3" borderId="1" xfId="2" applyFont="1" applyFill="1" applyBorder="1" applyAlignment="1">
      <alignment horizontal="center"/>
    </xf>
    <xf numFmtId="4" fontId="3" fillId="3" borderId="1" xfId="0" applyNumberFormat="1" applyFont="1" applyFill="1" applyBorder="1"/>
    <xf numFmtId="4" fontId="3" fillId="3" borderId="10" xfId="0" applyNumberFormat="1" applyFont="1" applyFill="1" applyBorder="1"/>
    <xf numFmtId="0" fontId="13" fillId="0" borderId="0" xfId="0" applyFont="1"/>
    <xf numFmtId="168" fontId="14" fillId="0" borderId="1" xfId="0" applyNumberFormat="1" applyFont="1" applyBorder="1" applyAlignment="1">
      <alignment horizontal="right" vertical="top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/>
    </xf>
    <xf numFmtId="4" fontId="3" fillId="3" borderId="10" xfId="0" applyNumberFormat="1" applyFont="1" applyFill="1" applyBorder="1" applyAlignment="1">
      <alignment horizontal="right" vertical="top"/>
    </xf>
    <xf numFmtId="4" fontId="8" fillId="3" borderId="14" xfId="0" applyNumberFormat="1" applyFont="1" applyFill="1" applyBorder="1"/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/>
    <xf numFmtId="4" fontId="8" fillId="3" borderId="14" xfId="0" applyNumberFormat="1" applyFont="1" applyFill="1" applyBorder="1" applyAlignment="1">
      <alignment horizontal="right"/>
    </xf>
    <xf numFmtId="4" fontId="8" fillId="3" borderId="29" xfId="0" applyNumberFormat="1" applyFont="1" applyFill="1" applyBorder="1"/>
    <xf numFmtId="4" fontId="8" fillId="3" borderId="30" xfId="0" applyNumberFormat="1" applyFont="1" applyFill="1" applyBorder="1"/>
    <xf numFmtId="4" fontId="3" fillId="3" borderId="0" xfId="0" applyNumberFormat="1" applyFont="1" applyFill="1" applyAlignment="1">
      <alignment horizontal="left"/>
    </xf>
    <xf numFmtId="15" fontId="3" fillId="3" borderId="0" xfId="0" applyNumberFormat="1" applyFont="1" applyFill="1"/>
    <xf numFmtId="0" fontId="3" fillId="3" borderId="0" xfId="0" applyFont="1" applyFill="1" applyAlignment="1">
      <alignment horizontal="left"/>
    </xf>
    <xf numFmtId="0" fontId="8" fillId="3" borderId="0" xfId="0" applyFont="1" applyFill="1"/>
    <xf numFmtId="0" fontId="15" fillId="0" borderId="0" xfId="0" applyFont="1"/>
    <xf numFmtId="0" fontId="3" fillId="3" borderId="7" xfId="0" applyFont="1" applyFill="1" applyBorder="1" applyAlignment="1">
      <alignment horizontal="center"/>
    </xf>
    <xf numFmtId="37" fontId="14" fillId="0" borderId="1" xfId="0" applyNumberFormat="1" applyFont="1" applyBorder="1" applyAlignment="1">
      <alignment horizontal="right" vertical="top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/>
    <xf numFmtId="4" fontId="3" fillId="3" borderId="0" xfId="0" applyNumberFormat="1" applyFont="1" applyFill="1"/>
    <xf numFmtId="4" fontId="13" fillId="3" borderId="0" xfId="0" applyNumberFormat="1" applyFont="1" applyFill="1"/>
    <xf numFmtId="3" fontId="3" fillId="0" borderId="0" xfId="0" applyNumberFormat="1" applyFont="1"/>
    <xf numFmtId="0" fontId="8" fillId="0" borderId="0" xfId="0" applyFont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" xfId="0" applyFont="1" applyBorder="1"/>
    <xf numFmtId="0" fontId="3" fillId="0" borderId="10" xfId="0" applyFont="1" applyBorder="1"/>
    <xf numFmtId="0" fontId="3" fillId="0" borderId="7" xfId="0" applyFont="1" applyBorder="1" applyAlignment="1">
      <alignment horizontal="center"/>
    </xf>
    <xf numFmtId="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4" fontId="3" fillId="0" borderId="10" xfId="0" applyNumberFormat="1" applyFont="1" applyBorder="1"/>
    <xf numFmtId="0" fontId="3" fillId="0" borderId="11" xfId="0" applyFont="1" applyBorder="1"/>
    <xf numFmtId="4" fontId="8" fillId="0" borderId="14" xfId="0" applyNumberFormat="1" applyFont="1" applyBorder="1"/>
    <xf numFmtId="0" fontId="8" fillId="0" borderId="14" xfId="0" applyFont="1" applyBorder="1" applyAlignment="1">
      <alignment horizontal="center"/>
    </xf>
    <xf numFmtId="4" fontId="8" fillId="0" borderId="30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/>
    <xf numFmtId="4" fontId="8" fillId="3" borderId="0" xfId="0" applyNumberFormat="1" applyFont="1" applyFill="1" applyAlignment="1">
      <alignment horizontal="right"/>
    </xf>
    <xf numFmtId="4" fontId="8" fillId="3" borderId="0" xfId="0" applyNumberFormat="1" applyFont="1" applyFill="1"/>
    <xf numFmtId="4" fontId="3" fillId="0" borderId="0" xfId="0" applyNumberFormat="1" applyFont="1" applyAlignment="1">
      <alignment horizontal="left"/>
    </xf>
    <xf numFmtId="15" fontId="3" fillId="0" borderId="0" xfId="0" applyNumberFormat="1" applyFont="1"/>
    <xf numFmtId="0" fontId="1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6" fontId="3" fillId="0" borderId="0" xfId="0" applyNumberFormat="1" applyFont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67" fontId="3" fillId="3" borderId="1" xfId="0" applyNumberFormat="1" applyFont="1" applyFill="1" applyBorder="1"/>
    <xf numFmtId="0" fontId="3" fillId="3" borderId="0" xfId="0" applyFont="1" applyFill="1" applyAlignment="1">
      <alignment vertical="top"/>
    </xf>
    <xf numFmtId="0" fontId="8" fillId="3" borderId="33" xfId="0" applyFont="1" applyFill="1" applyBorder="1"/>
    <xf numFmtId="0" fontId="3" fillId="0" borderId="48" xfId="0" applyFont="1" applyBorder="1"/>
    <xf numFmtId="0" fontId="3" fillId="0" borderId="49" xfId="0" applyFont="1" applyBorder="1"/>
    <xf numFmtId="0" fontId="3" fillId="0" borderId="50" xfId="0" applyFont="1" applyBorder="1"/>
    <xf numFmtId="0" fontId="19" fillId="0" borderId="51" xfId="0" applyFont="1" applyBorder="1"/>
    <xf numFmtId="0" fontId="3" fillId="0" borderId="52" xfId="0" applyFont="1" applyBorder="1"/>
    <xf numFmtId="0" fontId="3" fillId="0" borderId="51" xfId="0" applyFont="1" applyBorder="1"/>
    <xf numFmtId="0" fontId="3" fillId="0" borderId="53" xfId="0" applyFont="1" applyBorder="1"/>
    <xf numFmtId="0" fontId="3" fillId="0" borderId="46" xfId="0" applyFont="1" applyBorder="1"/>
    <xf numFmtId="0" fontId="3" fillId="0" borderId="54" xfId="0" applyFont="1" applyBorder="1"/>
    <xf numFmtId="0" fontId="20" fillId="0" borderId="0" xfId="0" applyFont="1"/>
    <xf numFmtId="0" fontId="20" fillId="0" borderId="0" xfId="0" quotePrefix="1" applyFont="1"/>
    <xf numFmtId="17" fontId="3" fillId="0" borderId="46" xfId="0" applyNumberFormat="1" applyFont="1" applyBorder="1"/>
    <xf numFmtId="0" fontId="8" fillId="0" borderId="16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23" xfId="0" applyFont="1" applyBorder="1"/>
    <xf numFmtId="0" fontId="3" fillId="0" borderId="17" xfId="0" applyFont="1" applyBorder="1"/>
    <xf numFmtId="0" fontId="3" fillId="0" borderId="24" xfId="0" applyFont="1" applyBorder="1"/>
    <xf numFmtId="0" fontId="3" fillId="0" borderId="19" xfId="0" applyFont="1" applyBorder="1" applyAlignment="1">
      <alignment horizontal="left"/>
    </xf>
    <xf numFmtId="0" fontId="3" fillId="0" borderId="18" xfId="0" applyFont="1" applyBorder="1"/>
    <xf numFmtId="0" fontId="3" fillId="0" borderId="25" xfId="0" applyFont="1" applyBorder="1"/>
    <xf numFmtId="0" fontId="3" fillId="0" borderId="63" xfId="0" applyFont="1" applyBorder="1"/>
    <xf numFmtId="0" fontId="3" fillId="0" borderId="65" xfId="0" applyFont="1" applyBorder="1"/>
    <xf numFmtId="0" fontId="8" fillId="0" borderId="20" xfId="0" applyFont="1" applyBorder="1" applyAlignment="1">
      <alignment vertical="top"/>
    </xf>
    <xf numFmtId="0" fontId="3" fillId="0" borderId="20" xfId="0" applyFont="1" applyBorder="1" applyAlignment="1">
      <alignment vertical="top"/>
    </xf>
    <xf numFmtId="0" fontId="3" fillId="0" borderId="27" xfId="0" applyFont="1" applyBorder="1" applyAlignment="1">
      <alignment vertical="top"/>
    </xf>
    <xf numFmtId="0" fontId="8" fillId="0" borderId="45" xfId="0" applyFont="1" applyBorder="1" applyAlignment="1">
      <alignment vertical="top"/>
    </xf>
    <xf numFmtId="0" fontId="3" fillId="0" borderId="45" xfId="0" applyFont="1" applyBorder="1" applyAlignment="1">
      <alignment vertical="top"/>
    </xf>
    <xf numFmtId="0" fontId="3" fillId="0" borderId="60" xfId="0" applyFont="1" applyBorder="1" applyAlignment="1">
      <alignment vertical="top"/>
    </xf>
    <xf numFmtId="0" fontId="3" fillId="0" borderId="57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4" fontId="21" fillId="5" borderId="14" xfId="0" applyNumberFormat="1" applyFont="1" applyFill="1" applyBorder="1" applyAlignment="1">
      <alignment vertical="center"/>
    </xf>
    <xf numFmtId="0" fontId="3" fillId="5" borderId="14" xfId="0" applyFont="1" applyFill="1" applyBorder="1" applyAlignment="1">
      <alignment vertical="center"/>
    </xf>
    <xf numFmtId="0" fontId="3" fillId="5" borderId="30" xfId="0" applyFont="1" applyFill="1" applyBorder="1" applyAlignment="1">
      <alignment vertical="center"/>
    </xf>
    <xf numFmtId="0" fontId="3" fillId="0" borderId="63" xfId="0" applyFont="1" applyBorder="1" applyAlignment="1">
      <alignment vertical="top"/>
    </xf>
    <xf numFmtId="0" fontId="3" fillId="0" borderId="65" xfId="0" applyFont="1" applyBorder="1" applyAlignment="1">
      <alignment vertical="top"/>
    </xf>
    <xf numFmtId="0" fontId="21" fillId="0" borderId="0" xfId="0" applyFont="1"/>
    <xf numFmtId="4" fontId="21" fillId="0" borderId="0" xfId="0" applyNumberFormat="1" applyFont="1"/>
    <xf numFmtId="4" fontId="3" fillId="0" borderId="0" xfId="0" applyNumberFormat="1" applyFont="1"/>
    <xf numFmtId="39" fontId="3" fillId="0" borderId="0" xfId="0" applyNumberFormat="1" applyFont="1"/>
    <xf numFmtId="164" fontId="3" fillId="0" borderId="0" xfId="2" applyFont="1"/>
    <xf numFmtId="165" fontId="3" fillId="0" borderId="0" xfId="0" applyNumberFormat="1" applyFont="1"/>
    <xf numFmtId="39" fontId="24" fillId="0" borderId="0" xfId="0" applyNumberFormat="1" applyFont="1" applyAlignment="1">
      <alignment vertical="top"/>
    </xf>
    <xf numFmtId="3" fontId="25" fillId="0" borderId="1" xfId="0" applyNumberFormat="1" applyFont="1" applyBorder="1" applyAlignment="1">
      <alignment horizontal="right" vertical="top" shrinkToFit="1"/>
    </xf>
    <xf numFmtId="3" fontId="25" fillId="0" borderId="1" xfId="0" applyNumberFormat="1" applyFont="1" applyBorder="1" applyAlignment="1">
      <alignment horizontal="right" vertical="center" shrinkToFit="1"/>
    </xf>
    <xf numFmtId="0" fontId="11" fillId="0" borderId="8" xfId="0" applyFont="1" applyBorder="1" applyAlignment="1">
      <alignment horizontal="left" vertical="top"/>
    </xf>
    <xf numFmtId="3" fontId="11" fillId="0" borderId="67" xfId="0" applyNumberFormat="1" applyFont="1" applyBorder="1" applyAlignment="1">
      <alignment horizontal="right" vertical="top" shrinkToFit="1"/>
    </xf>
    <xf numFmtId="0" fontId="25" fillId="0" borderId="8" xfId="0" applyFont="1" applyBorder="1" applyAlignment="1">
      <alignment horizontal="left" vertical="top"/>
    </xf>
    <xf numFmtId="3" fontId="25" fillId="0" borderId="67" xfId="0" applyNumberFormat="1" applyFont="1" applyBorder="1" applyAlignment="1">
      <alignment horizontal="right" vertical="top" shrinkToFit="1"/>
    </xf>
    <xf numFmtId="3" fontId="11" fillId="0" borderId="67" xfId="0" applyNumberFormat="1" applyFont="1" applyBorder="1" applyAlignment="1">
      <alignment horizontal="right" shrinkToFit="1"/>
    </xf>
    <xf numFmtId="3" fontId="25" fillId="0" borderId="67" xfId="0" applyNumberFormat="1" applyFont="1" applyBorder="1" applyAlignment="1">
      <alignment horizontal="right" shrinkToFit="1"/>
    </xf>
    <xf numFmtId="3" fontId="11" fillId="0" borderId="67" xfId="0" applyNumberFormat="1" applyFont="1" applyBorder="1" applyAlignment="1">
      <alignment horizontal="right" vertical="center" shrinkToFit="1"/>
    </xf>
    <xf numFmtId="0" fontId="11" fillId="0" borderId="68" xfId="0" applyFont="1" applyBorder="1" applyAlignment="1">
      <alignment vertical="top"/>
    </xf>
    <xf numFmtId="3" fontId="25" fillId="0" borderId="67" xfId="0" applyNumberFormat="1" applyFont="1" applyBorder="1" applyAlignment="1">
      <alignment horizontal="right" vertical="center" shrinkToFit="1"/>
    </xf>
    <xf numFmtId="0" fontId="1" fillId="0" borderId="9" xfId="0" applyFont="1" applyBorder="1" applyAlignment="1">
      <alignment vertical="top" wrapText="1"/>
    </xf>
    <xf numFmtId="0" fontId="25" fillId="0" borderId="68" xfId="0" applyFont="1" applyBorder="1" applyAlignment="1">
      <alignment vertical="top"/>
    </xf>
    <xf numFmtId="3" fontId="25" fillId="0" borderId="1" xfId="0" applyNumberFormat="1" applyFont="1" applyBorder="1" applyAlignment="1">
      <alignment horizontal="right" shrinkToFit="1"/>
    </xf>
    <xf numFmtId="170" fontId="3" fillId="0" borderId="0" xfId="2" applyNumberFormat="1" applyFont="1"/>
    <xf numFmtId="170" fontId="25" fillId="0" borderId="1" xfId="0" applyNumberFormat="1" applyFont="1" applyBorder="1" applyAlignment="1">
      <alignment horizontal="right" vertical="top" shrinkToFit="1"/>
    </xf>
    <xf numFmtId="170" fontId="25" fillId="0" borderId="1" xfId="0" applyNumberFormat="1" applyFont="1" applyBorder="1" applyAlignment="1">
      <alignment horizontal="right" vertical="center" shrinkToFit="1"/>
    </xf>
    <xf numFmtId="164" fontId="3" fillId="0" borderId="0" xfId="2" applyFont="1" applyBorder="1" applyAlignment="1">
      <alignment horizontal="left" vertical="top"/>
    </xf>
    <xf numFmtId="164" fontId="3" fillId="0" borderId="0" xfId="2" applyFont="1" applyBorder="1" applyAlignment="1">
      <alignment horizontal="left"/>
    </xf>
    <xf numFmtId="164" fontId="3" fillId="0" borderId="1" xfId="2" applyFont="1" applyBorder="1" applyAlignment="1">
      <alignment horizontal="left"/>
    </xf>
    <xf numFmtId="164" fontId="3" fillId="3" borderId="1" xfId="0" applyNumberFormat="1" applyFont="1" applyFill="1" applyBorder="1"/>
    <xf numFmtId="0" fontId="21" fillId="0" borderId="56" xfId="0" applyFont="1" applyBorder="1" applyAlignment="1">
      <alignment horizontal="center" vertical="top"/>
    </xf>
    <xf numFmtId="0" fontId="21" fillId="0" borderId="20" xfId="0" applyFont="1" applyBorder="1" applyAlignment="1">
      <alignment horizontal="left" vertical="top"/>
    </xf>
    <xf numFmtId="0" fontId="22" fillId="0" borderId="63" xfId="0" applyFont="1" applyBorder="1"/>
    <xf numFmtId="0" fontId="22" fillId="0" borderId="64" xfId="0" applyFont="1" applyBorder="1"/>
    <xf numFmtId="0" fontId="22" fillId="0" borderId="56" xfId="0" applyFont="1" applyBorder="1" applyAlignment="1">
      <alignment horizontal="center" vertical="top"/>
    </xf>
    <xf numFmtId="0" fontId="22" fillId="0" borderId="20" xfId="0" applyFont="1" applyBorder="1" applyAlignment="1">
      <alignment horizontal="left" vertical="top"/>
    </xf>
    <xf numFmtId="20" fontId="22" fillId="0" borderId="26" xfId="0" quotePrefix="1" applyNumberFormat="1" applyFont="1" applyBorder="1" applyAlignment="1">
      <alignment horizontal="left" vertical="top"/>
    </xf>
    <xf numFmtId="0" fontId="22" fillId="0" borderId="22" xfId="0" applyFont="1" applyBorder="1" applyAlignment="1">
      <alignment vertical="top" wrapText="1"/>
    </xf>
    <xf numFmtId="4" fontId="22" fillId="0" borderId="20" xfId="0" applyNumberFormat="1" applyFont="1" applyBorder="1" applyAlignment="1">
      <alignment horizontal="right" vertical="top"/>
    </xf>
    <xf numFmtId="167" fontId="22" fillId="0" borderId="20" xfId="0" applyNumberFormat="1" applyFont="1" applyBorder="1" applyAlignment="1">
      <alignment horizontal="right" vertical="top"/>
    </xf>
    <xf numFmtId="4" fontId="22" fillId="0" borderId="20" xfId="0" applyNumberFormat="1" applyFont="1" applyBorder="1" applyAlignment="1">
      <alignment vertical="top"/>
    </xf>
    <xf numFmtId="167" fontId="22" fillId="0" borderId="20" xfId="1" applyNumberFormat="1" applyFont="1" applyFill="1" applyBorder="1" applyAlignment="1">
      <alignment horizontal="right" vertical="top"/>
    </xf>
    <xf numFmtId="4" fontId="22" fillId="0" borderId="21" xfId="0" applyNumberFormat="1" applyFont="1" applyBorder="1" applyAlignment="1">
      <alignment horizontal="right" vertical="top"/>
    </xf>
    <xf numFmtId="0" fontId="22" fillId="0" borderId="55" xfId="0" quotePrefix="1" applyFont="1" applyBorder="1" applyAlignment="1">
      <alignment horizontal="center" vertical="top" wrapText="1"/>
    </xf>
    <xf numFmtId="167" fontId="22" fillId="0" borderId="20" xfId="0" applyNumberFormat="1" applyFont="1" applyBorder="1" applyAlignment="1">
      <alignment vertical="top"/>
    </xf>
    <xf numFmtId="167" fontId="22" fillId="0" borderId="20" xfId="1" applyNumberFormat="1" applyFont="1" applyFill="1" applyBorder="1" applyAlignment="1">
      <alignment vertical="top"/>
    </xf>
    <xf numFmtId="4" fontId="22" fillId="0" borderId="21" xfId="0" applyNumberFormat="1" applyFont="1" applyBorder="1" applyAlignment="1">
      <alignment vertical="top"/>
    </xf>
    <xf numFmtId="0" fontId="22" fillId="0" borderId="26" xfId="0" quotePrefix="1" applyFont="1" applyBorder="1" applyAlignment="1">
      <alignment horizontal="center" vertical="top"/>
    </xf>
    <xf numFmtId="0" fontId="21" fillId="0" borderId="66" xfId="0" applyFont="1" applyBorder="1" applyAlignment="1">
      <alignment horizontal="center" vertical="top"/>
    </xf>
    <xf numFmtId="0" fontId="22" fillId="0" borderId="26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22" fillId="0" borderId="20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left" vertical="top" wrapText="1"/>
    </xf>
    <xf numFmtId="0" fontId="22" fillId="0" borderId="26" xfId="0" applyFont="1" applyBorder="1" applyAlignment="1">
      <alignment vertical="top" wrapText="1"/>
    </xf>
    <xf numFmtId="0" fontId="22" fillId="0" borderId="47" xfId="0" applyFont="1" applyBorder="1" applyAlignment="1">
      <alignment vertical="top" wrapText="1"/>
    </xf>
    <xf numFmtId="0" fontId="21" fillId="0" borderId="20" xfId="0" applyFont="1" applyBorder="1" applyAlignment="1">
      <alignment vertical="top"/>
    </xf>
    <xf numFmtId="20" fontId="22" fillId="0" borderId="55" xfId="0" quotePrefix="1" applyNumberFormat="1" applyFont="1" applyBorder="1" applyAlignment="1">
      <alignment horizontal="center" vertical="top" wrapText="1"/>
    </xf>
    <xf numFmtId="0" fontId="22" fillId="0" borderId="6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59" xfId="0" applyFont="1" applyBorder="1" applyAlignment="1">
      <alignment vertical="center"/>
    </xf>
    <xf numFmtId="0" fontId="22" fillId="0" borderId="58" xfId="0" applyFont="1" applyBorder="1" applyAlignment="1">
      <alignment vertical="center"/>
    </xf>
    <xf numFmtId="0" fontId="22" fillId="0" borderId="57" xfId="0" applyFont="1" applyBorder="1" applyAlignment="1">
      <alignment vertical="center"/>
    </xf>
    <xf numFmtId="0" fontId="22" fillId="0" borderId="45" xfId="0" applyFont="1" applyBorder="1" applyAlignment="1">
      <alignment vertical="center"/>
    </xf>
    <xf numFmtId="4" fontId="22" fillId="0" borderId="1" xfId="0" applyNumberFormat="1" applyFont="1" applyBorder="1" applyAlignment="1">
      <alignment vertical="top"/>
    </xf>
    <xf numFmtId="4" fontId="22" fillId="0" borderId="8" xfId="0" applyNumberFormat="1" applyFont="1" applyBorder="1" applyAlignment="1">
      <alignment vertical="top"/>
    </xf>
    <xf numFmtId="168" fontId="3" fillId="0" borderId="0" xfId="0" applyNumberFormat="1" applyFont="1"/>
    <xf numFmtId="39" fontId="14" fillId="0" borderId="1" xfId="0" applyNumberFormat="1" applyFont="1" applyBorder="1" applyAlignment="1">
      <alignment horizontal="right" vertical="top"/>
    </xf>
    <xf numFmtId="37" fontId="0" fillId="0" borderId="0" xfId="0" applyNumberFormat="1"/>
    <xf numFmtId="4" fontId="21" fillId="0" borderId="0" xfId="0" applyNumberFormat="1" applyFont="1" applyAlignment="1">
      <alignment wrapText="1"/>
    </xf>
    <xf numFmtId="164" fontId="3" fillId="0" borderId="0" xfId="2" applyFont="1" applyAlignment="1">
      <alignment wrapText="1"/>
    </xf>
    <xf numFmtId="3" fontId="1" fillId="3" borderId="0" xfId="0" applyNumberFormat="1" applyFont="1" applyFill="1"/>
    <xf numFmtId="0" fontId="16" fillId="0" borderId="5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21" fillId="0" borderId="21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39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39" fontId="23" fillId="0" borderId="0" xfId="0" applyNumberFormat="1" applyFont="1" applyAlignment="1">
      <alignment horizontal="right" vertical="top"/>
    </xf>
    <xf numFmtId="0" fontId="3" fillId="4" borderId="4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21" fillId="5" borderId="32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1" fillId="5" borderId="33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8" fillId="3" borderId="32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8" fillId="3" borderId="3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7" xfId="0" applyFont="1" applyFill="1" applyBorder="1"/>
    <xf numFmtId="0" fontId="8" fillId="3" borderId="40" xfId="0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8" fillId="3" borderId="37" xfId="0" applyFont="1" applyFill="1" applyBorder="1" applyAlignment="1">
      <alignment horizontal="center"/>
    </xf>
    <xf numFmtId="0" fontId="8" fillId="3" borderId="38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8" fillId="3" borderId="35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3" fillId="0" borderId="36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6" xfId="0" applyFont="1" applyFill="1" applyBorder="1"/>
    <xf numFmtId="0" fontId="3" fillId="0" borderId="0" xfId="0" applyFont="1" applyAlignment="1">
      <alignment horizontal="left"/>
    </xf>
    <xf numFmtId="0" fontId="8" fillId="0" borderId="35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3" fillId="0" borderId="2" xfId="0" applyFont="1" applyBorder="1"/>
    <xf numFmtId="0" fontId="8" fillId="0" borderId="4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3" fillId="0" borderId="1" xfId="0" applyFont="1" applyBorder="1"/>
    <xf numFmtId="0" fontId="8" fillId="0" borderId="7" xfId="0" applyFont="1" applyBorder="1"/>
    <xf numFmtId="0" fontId="8" fillId="0" borderId="40" xfId="0" applyFont="1" applyBorder="1"/>
    <xf numFmtId="0" fontId="8" fillId="0" borderId="3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 vertical="center" wrapText="1"/>
    </xf>
    <xf numFmtId="0" fontId="5" fillId="3" borderId="7" xfId="0" applyFont="1" applyFill="1" applyBorder="1"/>
    <xf numFmtId="0" fontId="5" fillId="3" borderId="40" xfId="0" applyFont="1" applyFill="1" applyBorder="1"/>
    <xf numFmtId="0" fontId="5" fillId="3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40" xfId="0" applyFont="1" applyBorder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537881</xdr:colOff>
      <xdr:row>7</xdr:row>
      <xdr:rowOff>56027</xdr:rowOff>
    </xdr:from>
    <xdr:to>
      <xdr:col>12</xdr:col>
      <xdr:colOff>22411</xdr:colOff>
      <xdr:row>30</xdr:row>
      <xdr:rowOff>56027</xdr:rowOff>
    </xdr:to>
    <xdr:pic>
      <xdr:nvPicPr>
        <xdr:cNvPr id="2050" name="Picture 2">
          <a:extLst>
            <a:ext uri="{FF2B5EF4-FFF2-40B4-BE49-F238E27FC236}">
              <a16:creationId xmlns=""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8352" y="1636056"/>
          <a:ext cx="4325471" cy="36082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37"/>
  <sheetViews>
    <sheetView topLeftCell="A4" zoomScale="85" zoomScaleNormal="85" workbookViewId="0">
      <selection activeCell="N13" sqref="N13"/>
    </sheetView>
  </sheetViews>
  <sheetFormatPr defaultRowHeight="12.75" x14ac:dyDescent="0.2"/>
  <cols>
    <col min="1" max="22" width="9.140625" style="1"/>
  </cols>
  <sheetData>
    <row r="1" spans="2:16" ht="13.5" thickTop="1" x14ac:dyDescent="0.2">
      <c r="B1" s="117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/>
    </row>
    <row r="2" spans="2:16" ht="27.75" x14ac:dyDescent="0.2">
      <c r="B2" s="228" t="s">
        <v>35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</row>
    <row r="3" spans="2:16" ht="26.25" x14ac:dyDescent="0.2">
      <c r="B3" s="231" t="s">
        <v>33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3"/>
    </row>
    <row r="4" spans="2:16" ht="20.25" x14ac:dyDescent="0.2">
      <c r="B4" s="234" t="s">
        <v>183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6"/>
    </row>
    <row r="5" spans="2:16" x14ac:dyDescent="0.2">
      <c r="B5" s="120"/>
      <c r="P5" s="121"/>
    </row>
    <row r="6" spans="2:16" x14ac:dyDescent="0.2">
      <c r="B6" s="122"/>
      <c r="P6" s="121"/>
    </row>
    <row r="7" spans="2:16" x14ac:dyDescent="0.2">
      <c r="B7" s="122"/>
      <c r="P7" s="121"/>
    </row>
    <row r="8" spans="2:16" x14ac:dyDescent="0.2">
      <c r="B8" s="122"/>
      <c r="P8" s="121"/>
    </row>
    <row r="9" spans="2:16" x14ac:dyDescent="0.2">
      <c r="B9" s="122"/>
      <c r="P9" s="121"/>
    </row>
    <row r="10" spans="2:16" x14ac:dyDescent="0.2">
      <c r="B10" s="122"/>
      <c r="P10" s="121"/>
    </row>
    <row r="11" spans="2:16" x14ac:dyDescent="0.2">
      <c r="B11" s="122"/>
      <c r="P11" s="121"/>
    </row>
    <row r="12" spans="2:16" x14ac:dyDescent="0.2">
      <c r="B12" s="122"/>
      <c r="P12" s="121"/>
    </row>
    <row r="13" spans="2:16" x14ac:dyDescent="0.2">
      <c r="B13" s="122"/>
      <c r="P13" s="121"/>
    </row>
    <row r="14" spans="2:16" x14ac:dyDescent="0.2">
      <c r="B14" s="122"/>
      <c r="P14" s="121"/>
    </row>
    <row r="15" spans="2:16" x14ac:dyDescent="0.2">
      <c r="B15" s="122"/>
      <c r="P15" s="121"/>
    </row>
    <row r="16" spans="2:16" x14ac:dyDescent="0.2">
      <c r="B16" s="122"/>
      <c r="P16" s="121"/>
    </row>
    <row r="17" spans="2:16" x14ac:dyDescent="0.2">
      <c r="B17" s="122"/>
      <c r="P17" s="121"/>
    </row>
    <row r="18" spans="2:16" x14ac:dyDescent="0.2">
      <c r="B18" s="122"/>
      <c r="P18" s="121"/>
    </row>
    <row r="19" spans="2:16" x14ac:dyDescent="0.2">
      <c r="B19" s="122"/>
      <c r="P19" s="121"/>
    </row>
    <row r="20" spans="2:16" x14ac:dyDescent="0.2">
      <c r="B20" s="122"/>
      <c r="P20" s="121"/>
    </row>
    <row r="21" spans="2:16" x14ac:dyDescent="0.2">
      <c r="B21" s="122"/>
      <c r="P21" s="121"/>
    </row>
    <row r="22" spans="2:16" x14ac:dyDescent="0.2">
      <c r="B22" s="122"/>
      <c r="P22" s="121"/>
    </row>
    <row r="23" spans="2:16" x14ac:dyDescent="0.2">
      <c r="B23" s="122"/>
      <c r="P23" s="121"/>
    </row>
    <row r="24" spans="2:16" x14ac:dyDescent="0.2">
      <c r="B24" s="122"/>
      <c r="P24" s="121"/>
    </row>
    <row r="25" spans="2:16" x14ac:dyDescent="0.2">
      <c r="B25" s="122"/>
      <c r="P25" s="121"/>
    </row>
    <row r="26" spans="2:16" x14ac:dyDescent="0.2">
      <c r="B26" s="122"/>
      <c r="P26" s="121"/>
    </row>
    <row r="27" spans="2:16" x14ac:dyDescent="0.2">
      <c r="B27" s="122"/>
      <c r="P27" s="121"/>
    </row>
    <row r="28" spans="2:16" x14ac:dyDescent="0.2">
      <c r="B28" s="122"/>
      <c r="P28" s="121"/>
    </row>
    <row r="29" spans="2:16" x14ac:dyDescent="0.2">
      <c r="B29" s="122"/>
      <c r="P29" s="121"/>
    </row>
    <row r="30" spans="2:16" x14ac:dyDescent="0.2">
      <c r="B30" s="122"/>
      <c r="P30" s="121"/>
    </row>
    <row r="31" spans="2:16" x14ac:dyDescent="0.2">
      <c r="B31" s="122"/>
      <c r="P31" s="121"/>
    </row>
    <row r="32" spans="2:16" x14ac:dyDescent="0.2">
      <c r="B32" s="122"/>
      <c r="P32" s="121"/>
    </row>
    <row r="33" spans="2:16" x14ac:dyDescent="0.2">
      <c r="B33" s="122"/>
      <c r="P33" s="121"/>
    </row>
    <row r="34" spans="2:16" ht="26.25" x14ac:dyDescent="0.2">
      <c r="B34" s="231" t="s">
        <v>36</v>
      </c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3"/>
    </row>
    <row r="35" spans="2:16" ht="20.25" x14ac:dyDescent="0.2">
      <c r="B35" s="234" t="s">
        <v>155</v>
      </c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6"/>
    </row>
    <row r="36" spans="2:16" ht="13.5" thickBot="1" x14ac:dyDescent="0.25">
      <c r="B36" s="123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5"/>
    </row>
    <row r="37" spans="2:16" ht="13.5" thickTop="1" x14ac:dyDescent="0.2"/>
  </sheetData>
  <mergeCells count="5">
    <mergeCell ref="B2:P2"/>
    <mergeCell ref="B3:P3"/>
    <mergeCell ref="B4:P4"/>
    <mergeCell ref="B34:P34"/>
    <mergeCell ref="B35:P35"/>
  </mergeCells>
  <pageMargins left="0.70866141732283472" right="0.70866141732283472" top="0.74803149606299213" bottom="0.66" header="0.31496062992125984" footer="0.31496062992125984"/>
  <pageSetup paperSize="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499984740745262"/>
  </sheetPr>
  <dimension ref="A1:AL73"/>
  <sheetViews>
    <sheetView showGridLines="0" tabSelected="1" showRuler="0" showWhiteSpace="0" view="pageBreakPreview" topLeftCell="A43" zoomScale="110" zoomScaleNormal="110" zoomScaleSheetLayoutView="110" zoomScalePageLayoutView="85" workbookViewId="0">
      <selection activeCell="M46" sqref="M46"/>
    </sheetView>
  </sheetViews>
  <sheetFormatPr defaultRowHeight="12.75" x14ac:dyDescent="0.2"/>
  <cols>
    <col min="1" max="1" width="7.42578125" style="1" customWidth="1"/>
    <col min="2" max="2" width="16.85546875" style="1" customWidth="1"/>
    <col min="3" max="3" width="3.140625" style="1" customWidth="1"/>
    <col min="4" max="4" width="27.28515625" style="1" customWidth="1"/>
    <col min="5" max="5" width="15.85546875" style="1" customWidth="1"/>
    <col min="6" max="6" width="7.42578125" style="1" customWidth="1"/>
    <col min="7" max="7" width="7.28515625" style="1" customWidth="1"/>
    <col min="8" max="8" width="10.140625" style="1" customWidth="1"/>
    <col min="9" max="9" width="7.5703125" style="1" customWidth="1"/>
    <col min="10" max="10" width="13.85546875" style="1" customWidth="1"/>
    <col min="11" max="11" width="7.5703125" style="1" customWidth="1"/>
    <col min="12" max="12" width="13.85546875" style="1" customWidth="1"/>
    <col min="13" max="13" width="15" style="1" customWidth="1"/>
    <col min="14" max="14" width="13" style="1" customWidth="1"/>
    <col min="15" max="15" width="12" style="1" customWidth="1"/>
    <col min="16" max="16" width="9.140625" style="25"/>
    <col min="17" max="17" width="14.5703125" style="26" bestFit="1" customWidth="1"/>
    <col min="18" max="18" width="17.85546875" style="26" customWidth="1"/>
  </cols>
  <sheetData>
    <row r="1" spans="1:38" ht="15" customHeight="1" x14ac:dyDescent="0.2">
      <c r="A1" s="239" t="s">
        <v>13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7"/>
      <c r="Q1" s="28"/>
      <c r="R1" s="28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5" customHeight="1" x14ac:dyDescent="0.2">
      <c r="A2" s="239" t="s">
        <v>12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7"/>
      <c r="Q2" s="28"/>
      <c r="R2" s="28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5" customHeight="1" x14ac:dyDescent="0.2">
      <c r="A3" s="239" t="s">
        <v>33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7"/>
      <c r="Q3" s="28"/>
      <c r="R3" s="28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5" customHeight="1" x14ac:dyDescent="0.2">
      <c r="A4" s="239" t="str">
        <f>'MUSLIANA 1'!A3</f>
        <v>TAHUN ANGGARAN 2023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7"/>
      <c r="Q4" s="28"/>
      <c r="R4" s="28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15" customHeight="1" x14ac:dyDescent="0.2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27"/>
      <c r="Q5" s="28"/>
      <c r="R5" s="2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15" customHeight="1" x14ac:dyDescent="0.2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27"/>
      <c r="Q6" s="28"/>
      <c r="R6" s="28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13.5" customHeight="1" x14ac:dyDescent="0.25">
      <c r="A7" s="126" t="s">
        <v>26</v>
      </c>
      <c r="B7" s="127" t="s">
        <v>30</v>
      </c>
      <c r="C7" s="126"/>
      <c r="D7" s="126"/>
      <c r="E7" s="83"/>
      <c r="F7" s="83"/>
      <c r="G7" s="83"/>
      <c r="H7" s="83"/>
      <c r="P7" s="27"/>
      <c r="Q7" s="28"/>
      <c r="R7" s="28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4.25" thickBot="1" x14ac:dyDescent="0.3">
      <c r="A8" s="126" t="s">
        <v>29</v>
      </c>
      <c r="B8" s="127" t="s">
        <v>25</v>
      </c>
      <c r="C8" s="126"/>
      <c r="D8" s="126"/>
      <c r="L8" s="124" t="str">
        <f>'MUSLIANA 1'!K158</f>
        <v>Keadaan Bulan :</v>
      </c>
      <c r="M8" s="128">
        <f>'MUSLIANA 1'!L158</f>
        <v>45139</v>
      </c>
      <c r="N8" s="124"/>
      <c r="O8" s="124"/>
      <c r="P8" s="27"/>
      <c r="Q8" s="28"/>
      <c r="R8" s="28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31.5" customHeight="1" thickTop="1" x14ac:dyDescent="0.2">
      <c r="A9" s="245" t="s">
        <v>0</v>
      </c>
      <c r="B9" s="129"/>
      <c r="C9" s="266" t="s">
        <v>111</v>
      </c>
      <c r="D9" s="267"/>
      <c r="E9" s="242" t="s">
        <v>4</v>
      </c>
      <c r="F9" s="242" t="s">
        <v>17</v>
      </c>
      <c r="G9" s="264" t="s">
        <v>18</v>
      </c>
      <c r="H9" s="265"/>
      <c r="I9" s="256" t="s">
        <v>19</v>
      </c>
      <c r="J9" s="257"/>
      <c r="K9" s="257"/>
      <c r="L9" s="242" t="s">
        <v>11</v>
      </c>
      <c r="M9" s="242" t="s">
        <v>22</v>
      </c>
      <c r="N9" s="242" t="s">
        <v>14</v>
      </c>
      <c r="O9" s="250" t="s">
        <v>49</v>
      </c>
      <c r="P9" s="27"/>
      <c r="Q9" s="28"/>
      <c r="R9" s="28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x14ac:dyDescent="0.2">
      <c r="A10" s="246"/>
      <c r="B10" s="130" t="s">
        <v>21</v>
      </c>
      <c r="C10" s="268"/>
      <c r="D10" s="269"/>
      <c r="E10" s="243"/>
      <c r="F10" s="248"/>
      <c r="G10" s="253" t="s">
        <v>7</v>
      </c>
      <c r="H10" s="254" t="s">
        <v>8</v>
      </c>
      <c r="I10" s="272" t="s">
        <v>7</v>
      </c>
      <c r="J10" s="240" t="s">
        <v>8</v>
      </c>
      <c r="K10" s="241"/>
      <c r="L10" s="243"/>
      <c r="M10" s="243"/>
      <c r="N10" s="243"/>
      <c r="O10" s="251"/>
      <c r="P10" s="27"/>
      <c r="Q10" s="28"/>
      <c r="R10" s="28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44.25" customHeight="1" x14ac:dyDescent="0.2">
      <c r="A11" s="247"/>
      <c r="B11" s="131"/>
      <c r="C11" s="270"/>
      <c r="D11" s="271"/>
      <c r="E11" s="244"/>
      <c r="F11" s="249"/>
      <c r="G11" s="244"/>
      <c r="H11" s="255"/>
      <c r="I11" s="273"/>
      <c r="J11" s="132" t="s">
        <v>9</v>
      </c>
      <c r="K11" s="133" t="s">
        <v>10</v>
      </c>
      <c r="L11" s="244"/>
      <c r="M11" s="244"/>
      <c r="N11" s="244"/>
      <c r="O11" s="252"/>
      <c r="P11" s="27"/>
      <c r="Q11" s="28"/>
      <c r="R11" s="28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4.25" customHeight="1" x14ac:dyDescent="0.2">
      <c r="A12" s="134">
        <v>1</v>
      </c>
      <c r="B12" s="135">
        <v>2</v>
      </c>
      <c r="C12" s="259">
        <v>3</v>
      </c>
      <c r="D12" s="260"/>
      <c r="E12" s="135">
        <v>4</v>
      </c>
      <c r="F12" s="135">
        <v>5</v>
      </c>
      <c r="G12" s="135">
        <v>6</v>
      </c>
      <c r="H12" s="135">
        <v>7</v>
      </c>
      <c r="I12" s="135">
        <v>8</v>
      </c>
      <c r="J12" s="135">
        <v>9</v>
      </c>
      <c r="K12" s="136">
        <v>10</v>
      </c>
      <c r="L12" s="135">
        <v>11</v>
      </c>
      <c r="M12" s="135">
        <v>12</v>
      </c>
      <c r="N12" s="135">
        <v>13</v>
      </c>
      <c r="O12" s="137">
        <v>14</v>
      </c>
      <c r="P12" s="27"/>
      <c r="Q12" s="28"/>
      <c r="R12" s="28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20.25" customHeight="1" x14ac:dyDescent="0.2">
      <c r="A13" s="138"/>
      <c r="B13" s="139"/>
      <c r="C13" s="140"/>
      <c r="D13" s="141"/>
      <c r="E13" s="139"/>
      <c r="F13" s="139"/>
      <c r="G13" s="139"/>
      <c r="H13" s="139"/>
      <c r="I13" s="139"/>
      <c r="J13" s="139"/>
      <c r="K13" s="142"/>
      <c r="L13" s="139"/>
      <c r="M13" s="139"/>
      <c r="N13" s="139"/>
      <c r="O13" s="143"/>
      <c r="P13" s="27"/>
      <c r="Q13" s="28"/>
      <c r="R13" s="28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50.1" customHeight="1" x14ac:dyDescent="0.2">
      <c r="A14" s="187">
        <v>1</v>
      </c>
      <c r="B14" s="188" t="s">
        <v>44</v>
      </c>
      <c r="C14" s="237" t="s">
        <v>112</v>
      </c>
      <c r="D14" s="274"/>
      <c r="E14" s="189"/>
      <c r="F14" s="189"/>
      <c r="G14" s="189"/>
      <c r="H14" s="189"/>
      <c r="I14" s="189"/>
      <c r="J14" s="189"/>
      <c r="K14" s="190"/>
      <c r="L14" s="189"/>
      <c r="M14" s="144"/>
      <c r="N14" s="144"/>
      <c r="O14" s="145"/>
      <c r="P14" s="27"/>
      <c r="Q14" s="28"/>
      <c r="R14" s="28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50.1" customHeight="1" x14ac:dyDescent="0.2">
      <c r="A15" s="191"/>
      <c r="B15" s="192"/>
      <c r="C15" s="193" t="s">
        <v>113</v>
      </c>
      <c r="D15" s="194" t="s">
        <v>107</v>
      </c>
      <c r="E15" s="195">
        <f>'MUSLIANA 1'!F21</f>
        <v>3650000</v>
      </c>
      <c r="F15" s="196">
        <f>E15/E48*100</f>
        <v>0.18531474633061737</v>
      </c>
      <c r="G15" s="197">
        <f t="shared" ref="G15:G26" si="0">J15/E15*100</f>
        <v>0</v>
      </c>
      <c r="H15" s="197">
        <f>J15/E15*100</f>
        <v>0</v>
      </c>
      <c r="I15" s="195">
        <f t="shared" ref="I15:I41" si="1">F15*G15/100</f>
        <v>0</v>
      </c>
      <c r="J15" s="198">
        <f>'MUSLIANA 1'!M21</f>
        <v>0</v>
      </c>
      <c r="K15" s="199">
        <f t="shared" ref="K15:K25" si="2">F15*H15/100</f>
        <v>0</v>
      </c>
      <c r="L15" s="195">
        <f t="shared" ref="L15:L41" si="3">E15-J15</f>
        <v>3650000</v>
      </c>
      <c r="M15" s="146"/>
      <c r="N15" s="147"/>
      <c r="O15" s="148"/>
      <c r="P15" s="27"/>
      <c r="Q15" s="28"/>
      <c r="R15" s="28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50.1" customHeight="1" x14ac:dyDescent="0.2">
      <c r="A16" s="191"/>
      <c r="B16" s="192"/>
      <c r="C16" s="200" t="s">
        <v>114</v>
      </c>
      <c r="D16" s="194" t="s">
        <v>108</v>
      </c>
      <c r="E16" s="197">
        <f>'MUSLIANA 1'!F57</f>
        <v>3650000</v>
      </c>
      <c r="F16" s="201">
        <f>E16/E48*100</f>
        <v>0.18531474633061737</v>
      </c>
      <c r="G16" s="197">
        <f t="shared" si="0"/>
        <v>0</v>
      </c>
      <c r="H16" s="197">
        <f>J16/E16*100</f>
        <v>0</v>
      </c>
      <c r="I16" s="197">
        <f t="shared" si="1"/>
        <v>0</v>
      </c>
      <c r="J16" s="202">
        <f>'MUSLIANA 1'!M57</f>
        <v>0</v>
      </c>
      <c r="K16" s="203">
        <f t="shared" si="2"/>
        <v>0</v>
      </c>
      <c r="L16" s="197">
        <f t="shared" si="3"/>
        <v>3650000</v>
      </c>
      <c r="M16" s="149"/>
      <c r="N16" s="150"/>
      <c r="O16" s="151"/>
      <c r="P16" s="27"/>
      <c r="Q16" s="28"/>
      <c r="R16" s="28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s="3" customFormat="1" ht="50.1" customHeight="1" x14ac:dyDescent="0.2">
      <c r="A17" s="191"/>
      <c r="B17" s="192"/>
      <c r="C17" s="204" t="s">
        <v>115</v>
      </c>
      <c r="D17" s="194" t="s">
        <v>109</v>
      </c>
      <c r="E17" s="197">
        <f>'MUSLIANA 1'!F95</f>
        <v>2600000</v>
      </c>
      <c r="F17" s="197">
        <f>E17/E48*100</f>
        <v>0.13200502478345347</v>
      </c>
      <c r="G17" s="197">
        <f t="shared" si="0"/>
        <v>100</v>
      </c>
      <c r="H17" s="197">
        <f>J17/E17*100</f>
        <v>100</v>
      </c>
      <c r="I17" s="197">
        <f t="shared" si="1"/>
        <v>0.13200502478345347</v>
      </c>
      <c r="J17" s="197">
        <f>'MUSLIANA 1'!M95</f>
        <v>2600000</v>
      </c>
      <c r="K17" s="203">
        <f t="shared" si="2"/>
        <v>0.13200502478345347</v>
      </c>
      <c r="L17" s="197">
        <f t="shared" si="3"/>
        <v>0</v>
      </c>
      <c r="M17" s="147"/>
      <c r="N17" s="147"/>
      <c r="O17" s="148"/>
      <c r="P17" s="29"/>
      <c r="Q17" s="30"/>
      <c r="R17" s="28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s="3" customFormat="1" ht="50.1" customHeight="1" thickBot="1" x14ac:dyDescent="0.25">
      <c r="A18" s="191"/>
      <c r="B18" s="192"/>
      <c r="C18" s="204" t="s">
        <v>116</v>
      </c>
      <c r="D18" s="194" t="s">
        <v>110</v>
      </c>
      <c r="E18" s="197">
        <f>'MUSLIANA 1'!F133</f>
        <v>2600000</v>
      </c>
      <c r="F18" s="197">
        <f>E18/E48*100</f>
        <v>0.13200502478345347</v>
      </c>
      <c r="G18" s="197">
        <f t="shared" si="0"/>
        <v>0</v>
      </c>
      <c r="H18" s="197">
        <f t="shared" ref="H18:H28" si="4">J18/E18*100</f>
        <v>0</v>
      </c>
      <c r="I18" s="197">
        <f t="shared" si="1"/>
        <v>0</v>
      </c>
      <c r="J18" s="197">
        <f>'MUSLIANA 1'!M133</f>
        <v>0</v>
      </c>
      <c r="K18" s="203">
        <f t="shared" si="2"/>
        <v>0</v>
      </c>
      <c r="L18" s="197">
        <f t="shared" si="3"/>
        <v>2600000</v>
      </c>
      <c r="M18" s="147"/>
      <c r="N18" s="147"/>
      <c r="O18" s="148"/>
      <c r="P18" s="29"/>
      <c r="Q18" s="30"/>
      <c r="R18" s="28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s="3" customFormat="1" ht="50.1" customHeight="1" thickTop="1" x14ac:dyDescent="0.2">
      <c r="A19" s="205">
        <v>2</v>
      </c>
      <c r="B19" s="188" t="s">
        <v>44</v>
      </c>
      <c r="C19" s="237" t="s">
        <v>117</v>
      </c>
      <c r="D19" s="274"/>
      <c r="E19" s="197"/>
      <c r="F19" s="197"/>
      <c r="G19" s="197"/>
      <c r="H19" s="197"/>
      <c r="I19" s="197"/>
      <c r="J19" s="197"/>
      <c r="K19" s="203"/>
      <c r="L19" s="197"/>
      <c r="M19" s="157"/>
      <c r="N19" s="157"/>
      <c r="O19" s="158"/>
      <c r="P19" s="29"/>
      <c r="Q19" s="30"/>
      <c r="R19" s="28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s="3" customFormat="1" ht="50.1" customHeight="1" x14ac:dyDescent="0.2">
      <c r="A20" s="191"/>
      <c r="B20" s="192"/>
      <c r="C20" s="204" t="s">
        <v>113</v>
      </c>
      <c r="D20" s="206" t="s">
        <v>118</v>
      </c>
      <c r="E20" s="197">
        <f>'MUSLIANA 1'!F179</f>
        <v>1521016993</v>
      </c>
      <c r="F20" s="197">
        <f>E20/E48*100</f>
        <v>77.223802252699556</v>
      </c>
      <c r="G20" s="197">
        <f>J20/E20*100</f>
        <v>58.71467045470412</v>
      </c>
      <c r="H20" s="197">
        <f>J20/E20*100</f>
        <v>58.71467045470412</v>
      </c>
      <c r="I20" s="197">
        <f>F20*G20/100</f>
        <v>45.341701005264923</v>
      </c>
      <c r="J20" s="197">
        <f>'MUSLIANA 1'!M179</f>
        <v>893060115</v>
      </c>
      <c r="K20" s="203">
        <f>F20*H20/100</f>
        <v>45.341701005264923</v>
      </c>
      <c r="L20" s="197">
        <f>E20-J20</f>
        <v>627956878</v>
      </c>
      <c r="M20" s="157"/>
      <c r="N20" s="157"/>
      <c r="O20" s="158"/>
      <c r="P20" s="29"/>
      <c r="Q20" s="30"/>
      <c r="R20" s="28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s="3" customFormat="1" ht="50.1" customHeight="1" x14ac:dyDescent="0.2">
      <c r="A21" s="187">
        <v>3</v>
      </c>
      <c r="B21" s="188" t="s">
        <v>44</v>
      </c>
      <c r="C21" s="237" t="s">
        <v>119</v>
      </c>
      <c r="D21" s="274"/>
      <c r="E21" s="197"/>
      <c r="F21" s="197"/>
      <c r="G21" s="197"/>
      <c r="H21" s="197"/>
      <c r="I21" s="197"/>
      <c r="J21" s="197"/>
      <c r="K21" s="203"/>
      <c r="L21" s="197"/>
      <c r="M21" s="147"/>
      <c r="N21" s="147"/>
      <c r="O21" s="148"/>
      <c r="P21" s="29"/>
      <c r="Q21" s="30"/>
      <c r="R21" s="28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s="3" customFormat="1" ht="50.1" customHeight="1" x14ac:dyDescent="0.2">
      <c r="A22" s="191"/>
      <c r="B22" s="192"/>
      <c r="C22" s="204" t="s">
        <v>113</v>
      </c>
      <c r="D22" s="206" t="s">
        <v>120</v>
      </c>
      <c r="E22" s="197">
        <f>'MUSLIANA 1'!F206</f>
        <v>10000000</v>
      </c>
      <c r="F22" s="197">
        <f>E22/E48*100</f>
        <v>0.50771163378251327</v>
      </c>
      <c r="G22" s="197">
        <f>J22/E22*100</f>
        <v>0</v>
      </c>
      <c r="H22" s="197">
        <f>J22/E22*100</f>
        <v>0</v>
      </c>
      <c r="I22" s="197">
        <f t="shared" si="1"/>
        <v>0</v>
      </c>
      <c r="J22" s="197">
        <f>'MUSLIANA 1'!M206</f>
        <v>0</v>
      </c>
      <c r="K22" s="203">
        <f t="shared" si="2"/>
        <v>0</v>
      </c>
      <c r="L22" s="197">
        <f t="shared" si="3"/>
        <v>10000000</v>
      </c>
      <c r="M22" s="147"/>
      <c r="N22" s="147"/>
      <c r="O22" s="148"/>
      <c r="P22" s="29"/>
      <c r="Q22" s="30"/>
      <c r="R22" s="28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s="3" customFormat="1" ht="50.1" customHeight="1" x14ac:dyDescent="0.2">
      <c r="A23" s="187">
        <v>4</v>
      </c>
      <c r="B23" s="188" t="s">
        <v>44</v>
      </c>
      <c r="C23" s="237" t="s">
        <v>121</v>
      </c>
      <c r="D23" s="274"/>
      <c r="E23" s="197"/>
      <c r="F23" s="197"/>
      <c r="G23" s="197"/>
      <c r="H23" s="197"/>
      <c r="I23" s="197"/>
      <c r="J23" s="197"/>
      <c r="K23" s="203"/>
      <c r="L23" s="197"/>
      <c r="M23" s="147"/>
      <c r="N23" s="147"/>
      <c r="O23" s="148"/>
      <c r="P23" s="29"/>
      <c r="Q23" s="30"/>
      <c r="R23" s="28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s="3" customFormat="1" ht="50.1" customHeight="1" x14ac:dyDescent="0.2">
      <c r="A24" s="191"/>
      <c r="B24" s="207"/>
      <c r="C24" s="204" t="s">
        <v>114</v>
      </c>
      <c r="D24" s="194" t="s">
        <v>122</v>
      </c>
      <c r="E24" s="197">
        <f>'MUSLIANA 1'!F243</f>
        <v>28000000</v>
      </c>
      <c r="F24" s="197">
        <f>E24/E48*100</f>
        <v>1.4215925745910372</v>
      </c>
      <c r="G24" s="197">
        <f t="shared" si="0"/>
        <v>88.810714285714283</v>
      </c>
      <c r="H24" s="197">
        <f t="shared" si="4"/>
        <v>88.810714285714283</v>
      </c>
      <c r="I24" s="197">
        <f t="shared" si="1"/>
        <v>1.2625265197269757</v>
      </c>
      <c r="J24" s="197">
        <f>'MUSLIANA 1'!M243</f>
        <v>24867000</v>
      </c>
      <c r="K24" s="203">
        <f t="shared" si="2"/>
        <v>1.2625265197269757</v>
      </c>
      <c r="L24" s="197">
        <f t="shared" si="3"/>
        <v>3133000</v>
      </c>
      <c r="M24" s="147"/>
      <c r="N24" s="147"/>
      <c r="O24" s="148"/>
      <c r="P24" s="29"/>
      <c r="Q24" s="30"/>
      <c r="R24" s="28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s="3" customFormat="1" ht="50.1" customHeight="1" x14ac:dyDescent="0.2">
      <c r="A25" s="191"/>
      <c r="B25" s="208"/>
      <c r="C25" s="204" t="s">
        <v>115</v>
      </c>
      <c r="D25" s="206" t="s">
        <v>123</v>
      </c>
      <c r="E25" s="197">
        <f>'MUSLIANA 1'!F280</f>
        <v>1152000</v>
      </c>
      <c r="F25" s="197">
        <f>E25/E48*100</f>
        <v>5.8488380211745537E-2</v>
      </c>
      <c r="G25" s="197">
        <f t="shared" si="0"/>
        <v>26.041666666666668</v>
      </c>
      <c r="H25" s="197">
        <f t="shared" si="4"/>
        <v>26.041666666666668</v>
      </c>
      <c r="I25" s="197">
        <f t="shared" si="1"/>
        <v>1.5231349013475401E-2</v>
      </c>
      <c r="J25" s="197">
        <f>'MUSLIANA 1'!M280</f>
        <v>300000</v>
      </c>
      <c r="K25" s="203">
        <f t="shared" si="2"/>
        <v>1.5231349013475401E-2</v>
      </c>
      <c r="L25" s="197">
        <f t="shared" si="3"/>
        <v>852000</v>
      </c>
      <c r="M25" s="147"/>
      <c r="N25" s="147"/>
      <c r="O25" s="148"/>
      <c r="P25" s="29"/>
      <c r="Q25" s="30"/>
      <c r="R25" s="28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s="3" customFormat="1" ht="50.1" customHeight="1" x14ac:dyDescent="0.2">
      <c r="A26" s="191"/>
      <c r="B26" s="208"/>
      <c r="C26" s="204" t="s">
        <v>116</v>
      </c>
      <c r="D26" s="194" t="s">
        <v>124</v>
      </c>
      <c r="E26" s="197">
        <f>'MUSLIANA 1'!F317</f>
        <v>2100000</v>
      </c>
      <c r="F26" s="201">
        <f>E26/E48*100</f>
        <v>0.10661944309432779</v>
      </c>
      <c r="G26" s="197">
        <f t="shared" si="0"/>
        <v>50</v>
      </c>
      <c r="H26" s="197">
        <f t="shared" si="4"/>
        <v>50</v>
      </c>
      <c r="I26" s="197">
        <f t="shared" si="1"/>
        <v>5.3309721547163888E-2</v>
      </c>
      <c r="J26" s="202">
        <f>'MUSLIANA 1'!M317</f>
        <v>1050000</v>
      </c>
      <c r="K26" s="203">
        <f>F26*H26/100</f>
        <v>5.3309721547163888E-2</v>
      </c>
      <c r="L26" s="197">
        <f t="shared" si="3"/>
        <v>1050000</v>
      </c>
      <c r="M26" s="149"/>
      <c r="N26" s="150"/>
      <c r="O26" s="151"/>
      <c r="P26" s="29"/>
      <c r="Q26" s="30"/>
      <c r="R26" s="28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s="3" customFormat="1" ht="50.1" customHeight="1" x14ac:dyDescent="0.2">
      <c r="A27" s="191"/>
      <c r="B27" s="208"/>
      <c r="C27" s="204" t="s">
        <v>126</v>
      </c>
      <c r="D27" s="209" t="s">
        <v>125</v>
      </c>
      <c r="E27" s="197">
        <f>'MUSLIANA 1'!F354</f>
        <v>35400000</v>
      </c>
      <c r="F27" s="197">
        <f>E27/E48*100</f>
        <v>1.7972991835900971</v>
      </c>
      <c r="G27" s="197">
        <f>J27/E27*100</f>
        <v>71.666666666666671</v>
      </c>
      <c r="H27" s="197">
        <f t="shared" si="4"/>
        <v>71.666666666666671</v>
      </c>
      <c r="I27" s="197">
        <f t="shared" si="1"/>
        <v>1.2880644149062364</v>
      </c>
      <c r="J27" s="197">
        <f>'MUSLIANA 1'!M354</f>
        <v>25370000</v>
      </c>
      <c r="K27" s="203">
        <f>F27*H27/100</f>
        <v>1.2880644149062364</v>
      </c>
      <c r="L27" s="197">
        <f t="shared" si="3"/>
        <v>10030000</v>
      </c>
      <c r="M27" s="147"/>
      <c r="N27" s="147"/>
      <c r="O27" s="148"/>
      <c r="P27" s="29"/>
      <c r="Q27" s="30"/>
      <c r="R27" s="28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s="3" customFormat="1" ht="50.1" customHeight="1" x14ac:dyDescent="0.2">
      <c r="A28" s="191"/>
      <c r="B28" s="208"/>
      <c r="C28" s="204" t="s">
        <v>128</v>
      </c>
      <c r="D28" s="209" t="s">
        <v>127</v>
      </c>
      <c r="E28" s="197">
        <f>'MUSLIANA 1'!F394</f>
        <v>110094000</v>
      </c>
      <c r="F28" s="197">
        <f>E28/E48*100</f>
        <v>5.5896004609652019</v>
      </c>
      <c r="G28" s="197">
        <f>J28/E28*100</f>
        <v>99.181790106636143</v>
      </c>
      <c r="H28" s="197">
        <f t="shared" si="4"/>
        <v>99.181790106636143</v>
      </c>
      <c r="I28" s="197">
        <f t="shared" si="1"/>
        <v>5.5438657969940728</v>
      </c>
      <c r="J28" s="202">
        <f>'MUSLIANA 1'!M394</f>
        <v>109193200</v>
      </c>
      <c r="K28" s="203">
        <f>F28*H28/100</f>
        <v>5.5438657969940728</v>
      </c>
      <c r="L28" s="197">
        <f t="shared" si="3"/>
        <v>900800</v>
      </c>
      <c r="M28" s="147"/>
      <c r="N28" s="147"/>
      <c r="O28" s="148"/>
      <c r="P28" s="29"/>
      <c r="Q28" s="30"/>
      <c r="R28" s="28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s="3" customFormat="1" ht="50.1" customHeight="1" x14ac:dyDescent="0.2">
      <c r="A29" s="187">
        <v>5</v>
      </c>
      <c r="B29" s="188" t="s">
        <v>44</v>
      </c>
      <c r="C29" s="237" t="s">
        <v>129</v>
      </c>
      <c r="D29" s="274"/>
      <c r="E29" s="197"/>
      <c r="F29" s="197"/>
      <c r="G29" s="197"/>
      <c r="H29" s="197"/>
      <c r="I29" s="197"/>
      <c r="J29" s="197"/>
      <c r="K29" s="203"/>
      <c r="L29" s="197"/>
      <c r="M29" s="149"/>
      <c r="N29" s="150"/>
      <c r="O29" s="151"/>
      <c r="P29" s="29"/>
      <c r="Q29" s="30"/>
      <c r="R29" s="28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s="3" customFormat="1" ht="50.1" customHeight="1" x14ac:dyDescent="0.2">
      <c r="A30" s="191"/>
      <c r="B30" s="192"/>
      <c r="C30" s="200" t="s">
        <v>113</v>
      </c>
      <c r="D30" s="210" t="s">
        <v>40</v>
      </c>
      <c r="E30" s="197">
        <f>'MUSLIANA 1'!F430</f>
        <v>12980000</v>
      </c>
      <c r="F30" s="201">
        <f>E30/E48*100</f>
        <v>0.65900970064970232</v>
      </c>
      <c r="G30" s="197">
        <f>J30/E30*100</f>
        <v>58.561248073959938</v>
      </c>
      <c r="H30" s="197">
        <f>J30/E30*100</f>
        <v>58.561248073959938</v>
      </c>
      <c r="I30" s="197">
        <f t="shared" si="1"/>
        <v>0.38592430562893298</v>
      </c>
      <c r="J30" s="202">
        <f>'MUSLIANA 1'!M430</f>
        <v>7601250</v>
      </c>
      <c r="K30" s="203">
        <f>F30*H30/100</f>
        <v>0.38592430562893298</v>
      </c>
      <c r="L30" s="197">
        <f t="shared" si="3"/>
        <v>5378750</v>
      </c>
      <c r="M30" s="149"/>
      <c r="N30" s="150"/>
      <c r="O30" s="151"/>
      <c r="P30" s="29"/>
      <c r="Q30" s="30"/>
      <c r="R30" s="28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s="3" customFormat="1" ht="50.1" customHeight="1" x14ac:dyDescent="0.2">
      <c r="A31" s="191"/>
      <c r="B31" s="192"/>
      <c r="C31" s="204" t="s">
        <v>114</v>
      </c>
      <c r="D31" s="194" t="s">
        <v>130</v>
      </c>
      <c r="E31" s="197">
        <f>'MUSLIANA 1'!F471</f>
        <v>67508000</v>
      </c>
      <c r="F31" s="197">
        <f>E31/E48*100</f>
        <v>3.4274596973389908</v>
      </c>
      <c r="G31" s="197">
        <f>J31/E31*100</f>
        <v>77.179001007288022</v>
      </c>
      <c r="H31" s="197">
        <f>J31/E31*100</f>
        <v>77.179001007288022</v>
      </c>
      <c r="I31" s="197">
        <f t="shared" ref="I31" si="5">F31*G31/100</f>
        <v>2.6452791543336507</v>
      </c>
      <c r="J31" s="197">
        <f>'MUSLIANA 1'!M471</f>
        <v>52102000</v>
      </c>
      <c r="K31" s="203">
        <f>F31*H31/100</f>
        <v>2.6452791543336507</v>
      </c>
      <c r="L31" s="197">
        <f t="shared" si="3"/>
        <v>15406000</v>
      </c>
      <c r="M31" s="147"/>
      <c r="N31" s="147"/>
      <c r="O31" s="148"/>
      <c r="P31" s="29"/>
      <c r="Q31" s="30"/>
      <c r="R31" s="28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s="3" customFormat="1" ht="33.75" customHeight="1" x14ac:dyDescent="0.2">
      <c r="A32" s="187">
        <v>6</v>
      </c>
      <c r="B32" s="188" t="s">
        <v>44</v>
      </c>
      <c r="C32" s="237" t="s">
        <v>129</v>
      </c>
      <c r="D32" s="274"/>
      <c r="E32" s="197"/>
      <c r="F32" s="197"/>
      <c r="G32" s="197"/>
      <c r="H32" s="197"/>
      <c r="I32" s="197"/>
      <c r="J32" s="197"/>
      <c r="K32" s="203"/>
      <c r="L32" s="197"/>
      <c r="M32" s="147"/>
      <c r="N32" s="147"/>
      <c r="O32" s="148"/>
      <c r="P32" s="29"/>
      <c r="Q32" s="30"/>
      <c r="R32" s="2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s="3" customFormat="1" ht="60" customHeight="1" x14ac:dyDescent="0.2">
      <c r="A33" s="191"/>
      <c r="B33" s="192"/>
      <c r="C33" s="204" t="s">
        <v>113</v>
      </c>
      <c r="D33" s="194" t="s">
        <v>167</v>
      </c>
      <c r="E33" s="197">
        <f>'MUSLIANA 1'!F508</f>
        <v>58560000</v>
      </c>
      <c r="F33" s="197">
        <f>E33/E48*100</f>
        <v>2.9731593274303978</v>
      </c>
      <c r="G33" s="197">
        <f>J33/E33*100</f>
        <v>61.016905737704917</v>
      </c>
      <c r="H33" s="197">
        <f>J33/E33*100</f>
        <v>61.016905737704917</v>
      </c>
      <c r="I33" s="197">
        <f>F33*G33/100</f>
        <v>1.8141298242499875</v>
      </c>
      <c r="J33" s="197">
        <f>'MUSLIANA 1'!M508</f>
        <v>35731500</v>
      </c>
      <c r="K33" s="203">
        <f t="shared" ref="K33:K38" si="6">F33*H33/100</f>
        <v>1.8141298242499875</v>
      </c>
      <c r="L33" s="197">
        <f t="shared" ref="L33:L38" si="7">E33-J33</f>
        <v>22828500</v>
      </c>
      <c r="M33" s="147"/>
      <c r="N33" s="147"/>
      <c r="O33" s="148"/>
      <c r="P33" s="29"/>
      <c r="Q33" s="30"/>
      <c r="R33" s="2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s="3" customFormat="1" ht="42" customHeight="1" x14ac:dyDescent="0.2">
      <c r="A34" s="191"/>
      <c r="B34" s="192"/>
      <c r="C34" s="200" t="s">
        <v>114</v>
      </c>
      <c r="D34" s="194" t="s">
        <v>163</v>
      </c>
      <c r="E34" s="197">
        <f>'MUSLIANA 1'!F544</f>
        <v>2920000</v>
      </c>
      <c r="F34" s="197">
        <f>E34/E48*100</f>
        <v>0.14825179706449387</v>
      </c>
      <c r="G34" s="197">
        <f>J34/E34*100</f>
        <v>100</v>
      </c>
      <c r="H34" s="197">
        <f>J34/E34*100</f>
        <v>100</v>
      </c>
      <c r="I34" s="197">
        <f>F34*G34/100</f>
        <v>0.14825179706449387</v>
      </c>
      <c r="J34" s="197">
        <f>'MUSLIANA 1'!M544</f>
        <v>2920000</v>
      </c>
      <c r="K34" s="203">
        <f t="shared" si="6"/>
        <v>0.14825179706449387</v>
      </c>
      <c r="L34" s="197">
        <f t="shared" si="7"/>
        <v>0</v>
      </c>
      <c r="M34" s="149"/>
      <c r="N34" s="150"/>
      <c r="O34" s="151"/>
      <c r="P34" s="29"/>
      <c r="Q34" s="30"/>
      <c r="R34" s="2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s="3" customFormat="1" ht="50.1" customHeight="1" x14ac:dyDescent="0.2">
      <c r="A35" s="191"/>
      <c r="B35" s="192"/>
      <c r="C35" s="204" t="s">
        <v>115</v>
      </c>
      <c r="D35" s="211" t="s">
        <v>131</v>
      </c>
      <c r="E35" s="197">
        <f>'MUSLIANA 1'!F583</f>
        <v>9500000</v>
      </c>
      <c r="F35" s="201">
        <f>E35/E48*100</f>
        <v>0.48232605209338764</v>
      </c>
      <c r="G35" s="197">
        <f>J35/E35*100</f>
        <v>100</v>
      </c>
      <c r="H35" s="197">
        <f>J35/E35*100</f>
        <v>100</v>
      </c>
      <c r="I35" s="197">
        <f>F35*G35/100</f>
        <v>0.48232605209338764</v>
      </c>
      <c r="J35" s="202">
        <f>'MUSLIANA 1'!M583</f>
        <v>9500000</v>
      </c>
      <c r="K35" s="203">
        <f t="shared" si="6"/>
        <v>0.48232605209338764</v>
      </c>
      <c r="L35" s="197">
        <f t="shared" si="7"/>
        <v>0</v>
      </c>
      <c r="M35" s="147"/>
      <c r="N35" s="147"/>
      <c r="O35" s="148"/>
      <c r="P35" s="29"/>
      <c r="Q35" s="30"/>
      <c r="R35" s="2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s="3" customFormat="1" ht="41.25" customHeight="1" x14ac:dyDescent="0.2">
      <c r="A36" s="187">
        <v>7</v>
      </c>
      <c r="B36" s="188" t="s">
        <v>42</v>
      </c>
      <c r="C36" s="237" t="s">
        <v>132</v>
      </c>
      <c r="D36" s="274"/>
      <c r="E36" s="197"/>
      <c r="F36" s="201"/>
      <c r="G36" s="197"/>
      <c r="H36" s="197"/>
      <c r="I36" s="197"/>
      <c r="J36" s="202"/>
      <c r="K36" s="203"/>
      <c r="L36" s="197"/>
      <c r="M36" s="147"/>
      <c r="N36" s="147"/>
      <c r="O36" s="148"/>
      <c r="P36" s="29"/>
      <c r="Q36" s="30"/>
      <c r="R36" s="2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s="3" customFormat="1" ht="68.25" customHeight="1" x14ac:dyDescent="0.2">
      <c r="A37" s="191"/>
      <c r="B37" s="192"/>
      <c r="C37" s="204" t="s">
        <v>113</v>
      </c>
      <c r="D37" s="210" t="s">
        <v>133</v>
      </c>
      <c r="E37" s="197">
        <f>MUDDASSIR!F24</f>
        <v>15656000</v>
      </c>
      <c r="F37" s="197">
        <f>E37/E48*100</f>
        <v>0.79487333384990289</v>
      </c>
      <c r="G37" s="197">
        <f>J37/E37*100</f>
        <v>66.083290751149718</v>
      </c>
      <c r="H37" s="197">
        <f>J37/E37*100</f>
        <v>66.083290751149718</v>
      </c>
      <c r="I37" s="197">
        <f>F37*G37/100</f>
        <v>0.52527845631138836</v>
      </c>
      <c r="J37" s="197">
        <f>MUDDASSIR!M24</f>
        <v>10346000</v>
      </c>
      <c r="K37" s="203">
        <f t="shared" si="6"/>
        <v>0.52527845631138836</v>
      </c>
      <c r="L37" s="197">
        <f t="shared" si="7"/>
        <v>5310000</v>
      </c>
      <c r="M37" s="147"/>
      <c r="N37" s="147"/>
      <c r="O37" s="148"/>
      <c r="P37" s="29"/>
      <c r="Q37" s="30"/>
      <c r="R37" s="2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s="3" customFormat="1" ht="47.25" customHeight="1" x14ac:dyDescent="0.2">
      <c r="A38" s="191"/>
      <c r="B38" s="192"/>
      <c r="C38" s="204" t="s">
        <v>114</v>
      </c>
      <c r="D38" s="194" t="s">
        <v>134</v>
      </c>
      <c r="E38" s="197">
        <f>MUDDASSIR!F57</f>
        <v>8879000</v>
      </c>
      <c r="F38" s="197">
        <f>E38/E48*100</f>
        <v>0.45079715963549355</v>
      </c>
      <c r="G38" s="197">
        <f>J38/E38*100</f>
        <v>0</v>
      </c>
      <c r="H38" s="197">
        <f>J38/E38*100</f>
        <v>0</v>
      </c>
      <c r="I38" s="197">
        <f>F38*G38/100</f>
        <v>0</v>
      </c>
      <c r="J38" s="197">
        <f>MUDDASSIR!M57</f>
        <v>0</v>
      </c>
      <c r="K38" s="203">
        <f t="shared" si="6"/>
        <v>0</v>
      </c>
      <c r="L38" s="197">
        <f t="shared" si="7"/>
        <v>8879000</v>
      </c>
      <c r="M38" s="147"/>
      <c r="N38" s="147"/>
      <c r="O38" s="148"/>
      <c r="P38" s="29"/>
      <c r="Q38" s="30"/>
      <c r="R38" s="2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s="3" customFormat="1" ht="47.25" customHeight="1" x14ac:dyDescent="0.2">
      <c r="A39" s="187">
        <v>8</v>
      </c>
      <c r="B39" s="188" t="s">
        <v>37</v>
      </c>
      <c r="C39" s="237" t="s">
        <v>147</v>
      </c>
      <c r="D39" s="274"/>
      <c r="E39" s="197"/>
      <c r="F39" s="197"/>
      <c r="G39" s="197"/>
      <c r="H39" s="197"/>
      <c r="I39" s="197"/>
      <c r="J39" s="197"/>
      <c r="K39" s="203"/>
      <c r="L39" s="197"/>
      <c r="M39" s="147"/>
      <c r="N39" s="147"/>
      <c r="O39" s="148"/>
      <c r="P39" s="29"/>
      <c r="Q39" s="30"/>
      <c r="R39" s="2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s="3" customFormat="1" ht="131.25" customHeight="1" x14ac:dyDescent="0.2">
      <c r="A40" s="191"/>
      <c r="B40" s="192"/>
      <c r="C40" s="204" t="s">
        <v>113</v>
      </c>
      <c r="D40" s="194" t="s">
        <v>135</v>
      </c>
      <c r="E40" s="197">
        <f>'ST. SIANG'!F55</f>
        <v>32200000</v>
      </c>
      <c r="F40" s="197">
        <f>E40/E48*100</f>
        <v>1.634831460779693</v>
      </c>
      <c r="G40" s="197">
        <f>J40/E40*100</f>
        <v>96.944099378881987</v>
      </c>
      <c r="H40" s="197">
        <f>J40/E40*100</f>
        <v>96.944099378881987</v>
      </c>
      <c r="I40" s="197">
        <f t="shared" si="1"/>
        <v>1.5848726360154937</v>
      </c>
      <c r="J40" s="197">
        <f>'ST. SIANG'!M55</f>
        <v>31216000</v>
      </c>
      <c r="K40" s="203">
        <f>F40*H40/100</f>
        <v>1.5848726360154937</v>
      </c>
      <c r="L40" s="197">
        <f t="shared" si="3"/>
        <v>984000</v>
      </c>
      <c r="M40" s="147"/>
      <c r="N40" s="147"/>
      <c r="O40" s="148"/>
      <c r="P40" s="29"/>
      <c r="Q40" s="30"/>
      <c r="R40" s="2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s="3" customFormat="1" ht="76.5" customHeight="1" x14ac:dyDescent="0.2">
      <c r="A41" s="191"/>
      <c r="B41" s="192"/>
      <c r="C41" s="200" t="s">
        <v>114</v>
      </c>
      <c r="D41" s="194" t="s">
        <v>136</v>
      </c>
      <c r="E41" s="197">
        <f>'ST. SIANG'!F90</f>
        <v>10065000</v>
      </c>
      <c r="F41" s="197">
        <f>E41/E48*100</f>
        <v>0.51101175940209964</v>
      </c>
      <c r="G41" s="197">
        <f>J41/E41*100</f>
        <v>57.575757575757578</v>
      </c>
      <c r="H41" s="197">
        <f>J41/E41*100</f>
        <v>57.575757575757578</v>
      </c>
      <c r="I41" s="197">
        <f t="shared" si="1"/>
        <v>0.29421889177696647</v>
      </c>
      <c r="J41" s="197">
        <f>'ST. SIANG'!M90</f>
        <v>5795000</v>
      </c>
      <c r="K41" s="203">
        <f>F41*H41/100</f>
        <v>0.29421889177696647</v>
      </c>
      <c r="L41" s="197">
        <f t="shared" si="3"/>
        <v>4270000</v>
      </c>
      <c r="M41" s="149"/>
      <c r="N41" s="150"/>
      <c r="O41" s="151"/>
      <c r="P41" s="29"/>
      <c r="Q41" s="30"/>
      <c r="R41" s="2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s="3" customFormat="1" ht="48" customHeight="1" x14ac:dyDescent="0.2">
      <c r="A42" s="187">
        <v>9</v>
      </c>
      <c r="B42" s="188" t="s">
        <v>37</v>
      </c>
      <c r="C42" s="237" t="s">
        <v>146</v>
      </c>
      <c r="D42" s="238"/>
      <c r="E42" s="212"/>
      <c r="F42" s="197"/>
      <c r="G42" s="197"/>
      <c r="H42" s="197"/>
      <c r="I42" s="197"/>
      <c r="J42" s="197"/>
      <c r="K42" s="203"/>
      <c r="L42" s="197"/>
      <c r="M42" s="149"/>
      <c r="N42" s="150"/>
      <c r="O42" s="151"/>
      <c r="P42" s="29"/>
      <c r="Q42" s="30"/>
      <c r="R42" s="2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s="3" customFormat="1" ht="76.5" customHeight="1" x14ac:dyDescent="0.2">
      <c r="A43" s="191"/>
      <c r="B43" s="192"/>
      <c r="C43" s="213" t="s">
        <v>113</v>
      </c>
      <c r="D43" s="194" t="s">
        <v>148</v>
      </c>
      <c r="E43" s="197">
        <f>'ST. SIANG'!F22</f>
        <v>12086000</v>
      </c>
      <c r="F43" s="197">
        <f>E43/E48*100</f>
        <v>0.61362028058954554</v>
      </c>
      <c r="G43" s="197">
        <f>J43/E43*100</f>
        <v>100</v>
      </c>
      <c r="H43" s="197">
        <f>J43/E43*100</f>
        <v>100</v>
      </c>
      <c r="I43" s="197">
        <f>F43*G43/100</f>
        <v>0.61362028058954554</v>
      </c>
      <c r="J43" s="197">
        <f>'ST. SIANG'!M22</f>
        <v>12086000</v>
      </c>
      <c r="K43" s="203">
        <f>F43*H43/100</f>
        <v>0.61362028058954554</v>
      </c>
      <c r="L43" s="197">
        <f>E43-J43</f>
        <v>0</v>
      </c>
      <c r="M43" s="149"/>
      <c r="N43" s="150"/>
      <c r="O43" s="151"/>
      <c r="P43" s="29"/>
      <c r="Q43" s="30"/>
      <c r="R43" s="2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s="3" customFormat="1" ht="50.1" customHeight="1" x14ac:dyDescent="0.2">
      <c r="A44" s="187">
        <v>10</v>
      </c>
      <c r="B44" s="188" t="s">
        <v>143</v>
      </c>
      <c r="C44" s="237" t="s">
        <v>138</v>
      </c>
      <c r="D44" s="274"/>
      <c r="E44" s="197"/>
      <c r="F44" s="197"/>
      <c r="G44" s="197"/>
      <c r="H44" s="197"/>
      <c r="I44" s="197"/>
      <c r="J44" s="197"/>
      <c r="K44" s="203"/>
      <c r="L44" s="197"/>
      <c r="M44" s="149"/>
      <c r="N44" s="150"/>
      <c r="O44" s="151"/>
      <c r="P44" s="29"/>
      <c r="Q44" s="30"/>
      <c r="R44" s="2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s="3" customFormat="1" ht="50.1" customHeight="1" x14ac:dyDescent="0.2">
      <c r="A45" s="191"/>
      <c r="B45" s="192"/>
      <c r="C45" s="204" t="s">
        <v>113</v>
      </c>
      <c r="D45" s="211" t="s">
        <v>139</v>
      </c>
      <c r="E45" s="197">
        <f>AWALUDDIN!F20</f>
        <v>6895000</v>
      </c>
      <c r="F45" s="201">
        <f>E45/E48*100</f>
        <v>0.35006717149304295</v>
      </c>
      <c r="G45" s="197">
        <f>J45/E45*100</f>
        <v>0</v>
      </c>
      <c r="H45" s="197">
        <f>J45/E45*100</f>
        <v>0</v>
      </c>
      <c r="I45" s="197">
        <f>F45*G45/100</f>
        <v>0</v>
      </c>
      <c r="J45" s="202">
        <f>AWALUDDIN!M20</f>
        <v>0</v>
      </c>
      <c r="K45" s="203">
        <f>F45*H45/100</f>
        <v>0</v>
      </c>
      <c r="L45" s="197">
        <f>E45-J45</f>
        <v>6895000</v>
      </c>
      <c r="M45" s="147"/>
      <c r="N45" s="147"/>
      <c r="O45" s="148"/>
      <c r="P45" s="29"/>
      <c r="Q45" s="30"/>
      <c r="R45" s="2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s="3" customFormat="1" ht="50.1" customHeight="1" x14ac:dyDescent="0.2">
      <c r="A46" s="191"/>
      <c r="B46" s="192"/>
      <c r="C46" s="204" t="s">
        <v>114</v>
      </c>
      <c r="D46" s="206" t="s">
        <v>141</v>
      </c>
      <c r="E46" s="197">
        <f>AWALUDDIN!F55</f>
        <v>12110000</v>
      </c>
      <c r="F46" s="197">
        <f>E46/E48*100</f>
        <v>0.61483878851062368</v>
      </c>
      <c r="G46" s="197">
        <f>J46/E46*100</f>
        <v>100</v>
      </c>
      <c r="H46" s="197">
        <f>J46/E46*100</f>
        <v>100</v>
      </c>
      <c r="I46" s="197">
        <f>F46*G46/100</f>
        <v>0.61483878851062368</v>
      </c>
      <c r="J46" s="197">
        <f>AWALUDDIN!M55</f>
        <v>12110000</v>
      </c>
      <c r="K46" s="203">
        <f>F46*H46/100</f>
        <v>0.61483878851062368</v>
      </c>
      <c r="L46" s="197">
        <f>E46-J46</f>
        <v>0</v>
      </c>
      <c r="M46" s="147"/>
      <c r="N46" s="147"/>
      <c r="O46" s="148"/>
      <c r="P46" s="29"/>
      <c r="Q46" s="30"/>
      <c r="R46" s="2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s="3" customFormat="1" ht="14.25" customHeight="1" x14ac:dyDescent="0.25">
      <c r="A47" s="214"/>
      <c r="B47" s="215"/>
      <c r="C47" s="216"/>
      <c r="D47" s="217"/>
      <c r="E47" s="218"/>
      <c r="F47" s="218"/>
      <c r="G47" s="218"/>
      <c r="H47" s="219"/>
      <c r="I47" s="220"/>
      <c r="J47" s="219"/>
      <c r="K47" s="221"/>
      <c r="L47" s="218"/>
      <c r="M47" s="152"/>
      <c r="N47" s="152"/>
      <c r="O47" s="153"/>
      <c r="P47" s="31"/>
      <c r="Q47" s="32"/>
      <c r="R47" s="28"/>
      <c r="T47" s="6"/>
    </row>
    <row r="48" spans="1:38" s="3" customFormat="1" ht="22.5" customHeight="1" thickBot="1" x14ac:dyDescent="0.25">
      <c r="A48" s="261" t="s">
        <v>51</v>
      </c>
      <c r="B48" s="262"/>
      <c r="C48" s="262"/>
      <c r="D48" s="263"/>
      <c r="E48" s="154">
        <f>SUM(E15:E46)</f>
        <v>1969621993</v>
      </c>
      <c r="F48" s="154">
        <f>E48/E48*100</f>
        <v>100</v>
      </c>
      <c r="G48" s="154">
        <f>J48/E48*100</f>
        <v>62.745444018810772</v>
      </c>
      <c r="H48" s="154">
        <f>J48/E48*100</f>
        <v>62.745444018810772</v>
      </c>
      <c r="I48" s="154">
        <f>F48*G48/100</f>
        <v>62.74544401881078</v>
      </c>
      <c r="J48" s="154">
        <f>SUM(J15:J46)</f>
        <v>1235848065</v>
      </c>
      <c r="K48" s="154">
        <f>F48*H48/100</f>
        <v>62.74544401881078</v>
      </c>
      <c r="L48" s="154">
        <f>SUM(L15:L46)</f>
        <v>733773928</v>
      </c>
      <c r="M48" s="155"/>
      <c r="N48" s="155"/>
      <c r="O48" s="156"/>
      <c r="P48" s="31"/>
      <c r="Q48" s="32">
        <f>L48-50000000</f>
        <v>683773928</v>
      </c>
      <c r="R48" s="32"/>
    </row>
    <row r="49" spans="1:18" s="3" customFormat="1" ht="15" customHeight="1" thickTop="1" x14ac:dyDescent="0.2">
      <c r="A49" s="1"/>
      <c r="B49" s="159"/>
      <c r="C49" s="159"/>
      <c r="D49" s="159"/>
      <c r="E49" s="160"/>
      <c r="F49" s="160"/>
      <c r="G49" s="160"/>
      <c r="H49" s="160"/>
      <c r="I49" s="160"/>
      <c r="J49" s="160"/>
      <c r="K49" s="160"/>
      <c r="L49" s="225"/>
      <c r="M49" s="161"/>
      <c r="N49" s="1"/>
      <c r="O49" s="1"/>
      <c r="P49" s="31"/>
      <c r="Q49" s="32"/>
      <c r="R49" s="32"/>
    </row>
    <row r="50" spans="1:18" x14ac:dyDescent="0.2">
      <c r="E50" s="161"/>
      <c r="J50" s="162"/>
      <c r="L50" s="161" t="str">
        <f>'MUSLIANA 1'!L181</f>
        <v>Benteng Jampea, 31 Agustus 2023</v>
      </c>
    </row>
    <row r="51" spans="1:18" x14ac:dyDescent="0.2">
      <c r="E51" s="163"/>
      <c r="J51" s="226"/>
      <c r="L51" s="82" t="s">
        <v>34</v>
      </c>
      <c r="Q51" s="33"/>
    </row>
    <row r="52" spans="1:18" x14ac:dyDescent="0.2">
      <c r="E52" s="161"/>
      <c r="J52" s="164"/>
      <c r="Q52" s="34"/>
    </row>
    <row r="53" spans="1:18" x14ac:dyDescent="0.2">
      <c r="E53" s="161"/>
      <c r="J53" s="163"/>
    </row>
    <row r="54" spans="1:18" x14ac:dyDescent="0.2">
      <c r="E54" s="161"/>
      <c r="J54" s="81"/>
      <c r="L54" s="74" t="s">
        <v>152</v>
      </c>
    </row>
    <row r="55" spans="1:18" x14ac:dyDescent="0.2">
      <c r="E55" s="161"/>
      <c r="J55" s="81"/>
      <c r="L55" s="108" t="s">
        <v>181</v>
      </c>
    </row>
    <row r="56" spans="1:18" x14ac:dyDescent="0.2">
      <c r="E56" s="161"/>
      <c r="J56" s="81"/>
      <c r="L56" s="1" t="s">
        <v>153</v>
      </c>
    </row>
    <row r="57" spans="1:18" x14ac:dyDescent="0.2">
      <c r="E57" s="161"/>
      <c r="J57" s="81"/>
    </row>
    <row r="58" spans="1:18" x14ac:dyDescent="0.2">
      <c r="E58" s="161"/>
      <c r="J58" s="81"/>
    </row>
    <row r="59" spans="1:18" x14ac:dyDescent="0.2">
      <c r="E59" s="161"/>
      <c r="J59" s="258"/>
      <c r="K59" s="258"/>
      <c r="L59" s="258"/>
    </row>
    <row r="60" spans="1:18" x14ac:dyDescent="0.2">
      <c r="E60" s="161"/>
      <c r="J60" s="161"/>
      <c r="L60" s="165"/>
    </row>
    <row r="61" spans="1:18" x14ac:dyDescent="0.2">
      <c r="E61" s="161"/>
      <c r="L61" s="161"/>
    </row>
    <row r="62" spans="1:18" x14ac:dyDescent="0.2">
      <c r="E62" s="161"/>
      <c r="J62" s="162"/>
    </row>
    <row r="63" spans="1:18" x14ac:dyDescent="0.2">
      <c r="E63" s="161"/>
    </row>
    <row r="64" spans="1:18" x14ac:dyDescent="0.2">
      <c r="E64" s="161"/>
    </row>
    <row r="65" spans="5:5" x14ac:dyDescent="0.2">
      <c r="E65" s="161"/>
    </row>
    <row r="66" spans="5:5" x14ac:dyDescent="0.2">
      <c r="E66" s="161"/>
    </row>
    <row r="67" spans="5:5" x14ac:dyDescent="0.2">
      <c r="E67" s="161"/>
    </row>
    <row r="68" spans="5:5" x14ac:dyDescent="0.2">
      <c r="E68" s="161"/>
    </row>
    <row r="69" spans="5:5" x14ac:dyDescent="0.2">
      <c r="E69" s="161"/>
    </row>
    <row r="70" spans="5:5" x14ac:dyDescent="0.2">
      <c r="E70" s="161"/>
    </row>
    <row r="71" spans="5:5" x14ac:dyDescent="0.2">
      <c r="E71" s="161"/>
    </row>
    <row r="72" spans="5:5" x14ac:dyDescent="0.2">
      <c r="E72" s="161"/>
    </row>
    <row r="73" spans="5:5" x14ac:dyDescent="0.2">
      <c r="E73" s="161"/>
    </row>
  </sheetData>
  <mergeCells count="31">
    <mergeCell ref="J59:L59"/>
    <mergeCell ref="C12:D12"/>
    <mergeCell ref="A48:D48"/>
    <mergeCell ref="E9:E11"/>
    <mergeCell ref="G9:H9"/>
    <mergeCell ref="C9:D11"/>
    <mergeCell ref="I10:I11"/>
    <mergeCell ref="C14:D14"/>
    <mergeCell ref="C21:D21"/>
    <mergeCell ref="C23:D23"/>
    <mergeCell ref="C29:D29"/>
    <mergeCell ref="C19:D19"/>
    <mergeCell ref="C32:D32"/>
    <mergeCell ref="C36:D36"/>
    <mergeCell ref="C39:D39"/>
    <mergeCell ref="C44:D44"/>
    <mergeCell ref="C42:D42"/>
    <mergeCell ref="A1:O1"/>
    <mergeCell ref="A2:O2"/>
    <mergeCell ref="A3:O3"/>
    <mergeCell ref="A4:O4"/>
    <mergeCell ref="J10:K10"/>
    <mergeCell ref="N9:N11"/>
    <mergeCell ref="A9:A11"/>
    <mergeCell ref="F9:F11"/>
    <mergeCell ref="O9:O11"/>
    <mergeCell ref="G10:G11"/>
    <mergeCell ref="H10:H11"/>
    <mergeCell ref="M9:M11"/>
    <mergeCell ref="L9:L11"/>
    <mergeCell ref="I9:K9"/>
  </mergeCells>
  <phoneticPr fontId="2" type="noConversion"/>
  <pageMargins left="0.78740157480314965" right="1.5748031496062993" top="0.74803149606299213" bottom="0.39370078740157483" header="0.27559055118110237" footer="0.27559055118110237"/>
  <pageSetup paperSize="5" scale="85" orientation="landscape" horizontalDpi="4294967293" verticalDpi="300" r:id="rId1"/>
  <headerFooter alignWithMargins="0">
    <oddFooter>&amp;C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591"/>
  <sheetViews>
    <sheetView view="pageBreakPreview" topLeftCell="A451" zoomScale="85" zoomScaleSheetLayoutView="85" workbookViewId="0">
      <selection activeCell="O470" sqref="O470"/>
    </sheetView>
  </sheetViews>
  <sheetFormatPr defaultRowHeight="12.75" x14ac:dyDescent="0.2"/>
  <cols>
    <col min="1" max="1" width="4.85546875" style="4" customWidth="1"/>
    <col min="2" max="2" width="6.42578125" style="4" customWidth="1"/>
    <col min="3" max="3" width="38.28515625" style="4" customWidth="1"/>
    <col min="4" max="4" width="8.140625" style="4" customWidth="1"/>
    <col min="5" max="5" width="12.42578125" style="4" customWidth="1"/>
    <col min="6" max="6" width="15.85546875" style="4" customWidth="1"/>
    <col min="7" max="7" width="13.28515625" style="4" customWidth="1"/>
    <col min="8" max="8" width="11" style="4" customWidth="1"/>
    <col min="9" max="9" width="6.85546875" style="4" customWidth="1"/>
    <col min="10" max="10" width="7.140625" style="4" customWidth="1"/>
    <col min="11" max="11" width="9.7109375" style="4" customWidth="1"/>
    <col min="12" max="12" width="6.85546875" style="4" customWidth="1"/>
    <col min="13" max="13" width="15.140625" style="4" customWidth="1"/>
    <col min="14" max="14" width="9.140625" style="4" customWidth="1"/>
  </cols>
  <sheetData>
    <row r="1" spans="1:14" ht="14.25" x14ac:dyDescent="0.2">
      <c r="A1" s="307" t="s">
        <v>12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</row>
    <row r="2" spans="1:14" ht="14.25" x14ac:dyDescent="0.2">
      <c r="A2" s="307" t="s">
        <v>33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</row>
    <row r="3" spans="1:14" ht="14.25" x14ac:dyDescent="0.2">
      <c r="A3" s="307" t="s">
        <v>155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</row>
    <row r="4" spans="1:14" ht="14.25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14.25" x14ac:dyDescent="0.2">
      <c r="A5" s="4" t="s">
        <v>26</v>
      </c>
      <c r="C5" s="4" t="s">
        <v>32</v>
      </c>
      <c r="E5" s="37"/>
      <c r="F5" s="37"/>
      <c r="G5" s="37"/>
      <c r="H5" s="37"/>
      <c r="I5" s="37"/>
      <c r="J5" s="37"/>
      <c r="K5" s="37"/>
    </row>
    <row r="6" spans="1:14" ht="14.25" x14ac:dyDescent="0.2">
      <c r="A6" s="4" t="s">
        <v>23</v>
      </c>
      <c r="C6" s="4" t="s">
        <v>53</v>
      </c>
      <c r="E6" s="37"/>
      <c r="F6" s="37"/>
      <c r="G6" s="37"/>
      <c r="H6" s="37"/>
      <c r="I6" s="37"/>
      <c r="J6" s="37"/>
      <c r="K6" s="37"/>
    </row>
    <row r="7" spans="1:14" ht="14.25" x14ac:dyDescent="0.2">
      <c r="A7" s="4" t="s">
        <v>52</v>
      </c>
      <c r="C7" s="4" t="s">
        <v>54</v>
      </c>
      <c r="E7" s="37"/>
      <c r="F7" s="37"/>
      <c r="G7" s="37"/>
      <c r="H7" s="37"/>
      <c r="I7" s="37"/>
      <c r="J7" s="37"/>
      <c r="K7" s="37"/>
    </row>
    <row r="8" spans="1:14" ht="14.25" x14ac:dyDescent="0.2">
      <c r="E8" s="37"/>
      <c r="F8" s="37"/>
      <c r="G8" s="37"/>
      <c r="H8" s="37"/>
      <c r="I8" s="37"/>
      <c r="J8" s="37"/>
      <c r="K8" s="37"/>
    </row>
    <row r="9" spans="1:14" ht="13.5" thickBot="1" x14ac:dyDescent="0.25">
      <c r="A9" s="4" t="s">
        <v>24</v>
      </c>
      <c r="C9" s="4" t="s">
        <v>25</v>
      </c>
      <c r="K9" s="38" t="s">
        <v>15</v>
      </c>
      <c r="L9" s="39">
        <f>'MUSLIANA 1'!L196</f>
        <v>45139</v>
      </c>
    </row>
    <row r="10" spans="1:14" ht="13.5" thickTop="1" x14ac:dyDescent="0.2">
      <c r="A10" s="284" t="s">
        <v>0</v>
      </c>
      <c r="B10" s="287" t="s">
        <v>20</v>
      </c>
      <c r="C10" s="288"/>
      <c r="D10" s="293" t="s">
        <v>1</v>
      </c>
      <c r="E10" s="294"/>
      <c r="F10" s="295" t="s">
        <v>4</v>
      </c>
      <c r="G10" s="295" t="s">
        <v>5</v>
      </c>
      <c r="H10" s="295" t="s">
        <v>6</v>
      </c>
      <c r="I10" s="295" t="s">
        <v>17</v>
      </c>
      <c r="J10" s="308" t="s">
        <v>18</v>
      </c>
      <c r="K10" s="309"/>
      <c r="L10" s="293" t="s">
        <v>19</v>
      </c>
      <c r="M10" s="303"/>
      <c r="N10" s="304"/>
    </row>
    <row r="11" spans="1:14" x14ac:dyDescent="0.2">
      <c r="A11" s="285"/>
      <c r="B11" s="289"/>
      <c r="C11" s="290"/>
      <c r="D11" s="298" t="s">
        <v>2</v>
      </c>
      <c r="E11" s="298" t="s">
        <v>3</v>
      </c>
      <c r="F11" s="296"/>
      <c r="G11" s="296"/>
      <c r="H11" s="296"/>
      <c r="I11" s="296"/>
      <c r="J11" s="298" t="s">
        <v>7</v>
      </c>
      <c r="K11" s="298" t="s">
        <v>8</v>
      </c>
      <c r="L11" s="298" t="s">
        <v>7</v>
      </c>
      <c r="M11" s="305" t="s">
        <v>8</v>
      </c>
      <c r="N11" s="306"/>
    </row>
    <row r="12" spans="1:14" x14ac:dyDescent="0.2">
      <c r="A12" s="286"/>
      <c r="B12" s="291"/>
      <c r="C12" s="292"/>
      <c r="D12" s="297"/>
      <c r="E12" s="297"/>
      <c r="F12" s="297"/>
      <c r="G12" s="297"/>
      <c r="H12" s="297"/>
      <c r="I12" s="297"/>
      <c r="J12" s="297"/>
      <c r="K12" s="297"/>
      <c r="L12" s="297"/>
      <c r="M12" s="40" t="s">
        <v>9</v>
      </c>
      <c r="N12" s="41" t="s">
        <v>10</v>
      </c>
    </row>
    <row r="13" spans="1:14" x14ac:dyDescent="0.2">
      <c r="A13" s="42">
        <v>1</v>
      </c>
      <c r="B13" s="275">
        <v>2</v>
      </c>
      <c r="C13" s="276"/>
      <c r="D13" s="43">
        <v>3</v>
      </c>
      <c r="E13" s="43">
        <v>4</v>
      </c>
      <c r="F13" s="43">
        <v>5</v>
      </c>
      <c r="G13" s="43">
        <v>6</v>
      </c>
      <c r="H13" s="43">
        <v>7</v>
      </c>
      <c r="I13" s="43">
        <v>8</v>
      </c>
      <c r="J13" s="43">
        <v>9</v>
      </c>
      <c r="K13" s="43">
        <v>10</v>
      </c>
      <c r="L13" s="43">
        <v>11</v>
      </c>
      <c r="M13" s="43">
        <v>12</v>
      </c>
      <c r="N13" s="44">
        <v>13</v>
      </c>
    </row>
    <row r="14" spans="1:14" x14ac:dyDescent="0.2">
      <c r="A14" s="45"/>
      <c r="B14" s="46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9"/>
    </row>
    <row r="15" spans="1:14" x14ac:dyDescent="0.2">
      <c r="A15" s="75">
        <v>1</v>
      </c>
      <c r="B15" s="1" t="s">
        <v>55</v>
      </c>
      <c r="C15" s="47"/>
      <c r="D15" s="48"/>
      <c r="E15" s="48" t="s">
        <v>31</v>
      </c>
      <c r="F15" s="76">
        <v>110000</v>
      </c>
      <c r="G15" s="77" t="s">
        <v>27</v>
      </c>
      <c r="H15" s="77"/>
      <c r="I15" s="57">
        <f>F15/F21*100</f>
        <v>3.0136986301369864</v>
      </c>
      <c r="J15" s="57">
        <f>M15/F15*100</f>
        <v>0</v>
      </c>
      <c r="K15" s="57">
        <f>M15/F15*100</f>
        <v>0</v>
      </c>
      <c r="L15" s="57">
        <f>I15*J15/100</f>
        <v>0</v>
      </c>
      <c r="M15" s="57">
        <v>0</v>
      </c>
      <c r="N15" s="58">
        <f>I15*K15/100</f>
        <v>0</v>
      </c>
    </row>
    <row r="16" spans="1:14" ht="15" customHeight="1" x14ac:dyDescent="0.2">
      <c r="A16" s="75"/>
      <c r="B16" s="277" t="s">
        <v>56</v>
      </c>
      <c r="C16" s="278"/>
      <c r="D16" s="48"/>
      <c r="E16" s="48"/>
      <c r="F16" s="76"/>
      <c r="G16" s="77"/>
      <c r="H16" s="77"/>
      <c r="I16" s="57"/>
      <c r="J16" s="57"/>
      <c r="K16" s="57"/>
      <c r="L16" s="57"/>
      <c r="M16" s="57"/>
      <c r="N16" s="58"/>
    </row>
    <row r="17" spans="1:14" ht="15" customHeight="1" x14ac:dyDescent="0.2">
      <c r="A17" s="75">
        <v>2</v>
      </c>
      <c r="B17" s="1" t="s">
        <v>57</v>
      </c>
      <c r="C17" s="47"/>
      <c r="D17" s="48"/>
      <c r="E17" s="48"/>
      <c r="F17" s="76">
        <v>165000</v>
      </c>
      <c r="G17" s="77" t="s">
        <v>27</v>
      </c>
      <c r="H17" s="77"/>
      <c r="I17" s="57">
        <f>F17/F21*100</f>
        <v>4.5205479452054798</v>
      </c>
      <c r="J17" s="57">
        <f>M17/F17*100</f>
        <v>0</v>
      </c>
      <c r="K17" s="57">
        <f>M17/F17*100</f>
        <v>0</v>
      </c>
      <c r="L17" s="57">
        <f>I17*J17/100</f>
        <v>0</v>
      </c>
      <c r="M17" s="57">
        <v>0</v>
      </c>
      <c r="N17" s="58">
        <f>I17*K17/100</f>
        <v>0</v>
      </c>
    </row>
    <row r="18" spans="1:14" ht="15" customHeight="1" x14ac:dyDescent="0.2">
      <c r="A18" s="75"/>
      <c r="B18" s="277" t="s">
        <v>58</v>
      </c>
      <c r="C18" s="278"/>
      <c r="D18" s="48"/>
      <c r="E18" s="48"/>
      <c r="F18" s="76"/>
      <c r="G18" s="77"/>
      <c r="H18" s="77"/>
      <c r="I18" s="57"/>
      <c r="J18" s="57"/>
      <c r="K18" s="57"/>
      <c r="L18" s="57"/>
      <c r="M18" s="57"/>
      <c r="N18" s="58"/>
    </row>
    <row r="19" spans="1:14" ht="15" customHeight="1" x14ac:dyDescent="0.2">
      <c r="A19" s="75">
        <v>3</v>
      </c>
      <c r="B19" s="1" t="s">
        <v>154</v>
      </c>
      <c r="C19" s="47"/>
      <c r="D19" s="48"/>
      <c r="E19" s="48"/>
      <c r="F19" s="76">
        <v>3375000</v>
      </c>
      <c r="G19" s="77" t="s">
        <v>27</v>
      </c>
      <c r="H19" s="77"/>
      <c r="I19" s="57">
        <f>F19/F21*100</f>
        <v>92.465753424657535</v>
      </c>
      <c r="J19" s="57">
        <f>M19/F19*100</f>
        <v>0</v>
      </c>
      <c r="K19" s="57">
        <f>M19/F19*100</f>
        <v>0</v>
      </c>
      <c r="L19" s="57">
        <f>I19*J19/100</f>
        <v>0</v>
      </c>
      <c r="M19" s="57">
        <v>0</v>
      </c>
      <c r="N19" s="58">
        <f>I19*K19/100</f>
        <v>0</v>
      </c>
    </row>
    <row r="20" spans="1:14" ht="15" customHeight="1" x14ac:dyDescent="0.2">
      <c r="A20" s="45"/>
      <c r="B20" s="46"/>
      <c r="C20" s="78"/>
      <c r="D20" s="48"/>
      <c r="E20" s="48"/>
      <c r="F20" s="57"/>
      <c r="G20" s="77"/>
      <c r="H20" s="48"/>
      <c r="I20" s="57"/>
      <c r="J20" s="57"/>
      <c r="K20" s="57"/>
      <c r="L20" s="57"/>
      <c r="M20" s="57"/>
      <c r="N20" s="58"/>
    </row>
    <row r="21" spans="1:14" ht="15" customHeight="1" thickBot="1" x14ac:dyDescent="0.25">
      <c r="A21" s="281" t="s">
        <v>16</v>
      </c>
      <c r="B21" s="282"/>
      <c r="C21" s="282"/>
      <c r="D21" s="282"/>
      <c r="E21" s="283"/>
      <c r="F21" s="64">
        <f>SUM(F14:F20)</f>
        <v>3650000</v>
      </c>
      <c r="G21" s="65"/>
      <c r="H21" s="66"/>
      <c r="I21" s="67">
        <f>SUM(I14:I20)</f>
        <v>100</v>
      </c>
      <c r="J21" s="64"/>
      <c r="K21" s="68"/>
      <c r="L21" s="64">
        <f>SUM(L14:L20)</f>
        <v>0</v>
      </c>
      <c r="M21" s="64">
        <f>SUM(M14:M20)</f>
        <v>0</v>
      </c>
      <c r="N21" s="69">
        <f>SUM(N14:N20)</f>
        <v>0</v>
      </c>
    </row>
    <row r="22" spans="1:14" ht="15" customHeight="1" thickTop="1" x14ac:dyDescent="0.2"/>
    <row r="23" spans="1:14" ht="15" customHeight="1" x14ac:dyDescent="0.2">
      <c r="L23" s="70" t="str">
        <f>'MUSLIANA 1'!L181</f>
        <v>Benteng Jampea, 31 Agustus 2023</v>
      </c>
      <c r="M23" s="71"/>
    </row>
    <row r="24" spans="1:14" ht="15" customHeight="1" x14ac:dyDescent="0.2"/>
    <row r="25" spans="1:14" ht="15" customHeight="1" x14ac:dyDescent="0.2">
      <c r="L25" s="73" t="s">
        <v>28</v>
      </c>
    </row>
    <row r="26" spans="1:14" ht="15" customHeight="1" x14ac:dyDescent="0.2">
      <c r="L26" s="73"/>
    </row>
    <row r="27" spans="1:14" ht="15" customHeight="1" x14ac:dyDescent="0.2">
      <c r="L27" s="73"/>
    </row>
    <row r="28" spans="1:14" ht="15" customHeight="1" x14ac:dyDescent="0.2">
      <c r="L28" s="74" t="s">
        <v>44</v>
      </c>
      <c r="M28" s="1"/>
      <c r="N28" s="1"/>
    </row>
    <row r="29" spans="1:14" ht="15" customHeight="1" x14ac:dyDescent="0.2">
      <c r="L29" s="317" t="s">
        <v>46</v>
      </c>
      <c r="M29" s="317"/>
      <c r="N29" s="317"/>
    </row>
    <row r="39" spans="1:14" x14ac:dyDescent="0.2">
      <c r="L39" s="82"/>
    </row>
    <row r="40" spans="1:14" ht="14.25" x14ac:dyDescent="0.2">
      <c r="A40" s="4" t="s">
        <v>26</v>
      </c>
      <c r="C40" s="4" t="s">
        <v>32</v>
      </c>
      <c r="D40" s="1"/>
      <c r="E40" s="83"/>
      <c r="F40" s="83"/>
      <c r="G40" s="83"/>
      <c r="H40" s="83"/>
      <c r="I40" s="83"/>
      <c r="J40" s="83"/>
      <c r="K40" s="83"/>
      <c r="L40" s="1"/>
      <c r="M40" s="1"/>
      <c r="N40" s="1"/>
    </row>
    <row r="41" spans="1:14" ht="14.25" x14ac:dyDescent="0.2">
      <c r="A41" s="4" t="s">
        <v>23</v>
      </c>
      <c r="C41" s="4" t="s">
        <v>53</v>
      </c>
      <c r="D41" s="1"/>
      <c r="E41" s="83"/>
      <c r="F41" s="83"/>
      <c r="G41" s="83"/>
      <c r="H41" s="83"/>
      <c r="I41" s="83"/>
      <c r="J41" s="83"/>
      <c r="K41" s="83"/>
      <c r="L41" s="1"/>
      <c r="M41" s="1"/>
      <c r="N41" s="1"/>
    </row>
    <row r="42" spans="1:14" ht="14.25" x14ac:dyDescent="0.2">
      <c r="A42" s="4" t="s">
        <v>52</v>
      </c>
      <c r="C42" s="4" t="s">
        <v>60</v>
      </c>
      <c r="D42" s="1"/>
      <c r="E42" s="83"/>
      <c r="F42" s="83"/>
      <c r="G42" s="83"/>
      <c r="H42" s="83"/>
      <c r="I42" s="83"/>
      <c r="J42" s="83"/>
      <c r="K42" s="83"/>
      <c r="L42" s="1"/>
      <c r="M42" s="1"/>
      <c r="N42" s="1"/>
    </row>
    <row r="43" spans="1:14" ht="14.25" x14ac:dyDescent="0.2">
      <c r="D43" s="1"/>
      <c r="E43" s="83"/>
      <c r="F43" s="83"/>
      <c r="G43" s="83"/>
      <c r="H43" s="83"/>
      <c r="I43" s="83"/>
      <c r="J43" s="83"/>
      <c r="K43" s="83"/>
      <c r="L43" s="1"/>
      <c r="M43" s="1"/>
      <c r="N43" s="1"/>
    </row>
    <row r="44" spans="1:14" ht="13.5" thickBot="1" x14ac:dyDescent="0.25">
      <c r="A44" s="4" t="s">
        <v>24</v>
      </c>
      <c r="C44" s="4" t="s">
        <v>25</v>
      </c>
      <c r="D44" s="1"/>
      <c r="E44" s="1"/>
      <c r="F44" s="1"/>
      <c r="G44" s="1"/>
      <c r="H44" s="1"/>
      <c r="I44" s="1"/>
      <c r="J44" s="1"/>
      <c r="K44" s="84" t="s">
        <v>15</v>
      </c>
      <c r="L44" s="85">
        <f>L9</f>
        <v>45139</v>
      </c>
      <c r="M44" s="1"/>
      <c r="N44" s="1"/>
    </row>
    <row r="45" spans="1:14" ht="13.5" thickTop="1" x14ac:dyDescent="0.2">
      <c r="A45" s="245" t="s">
        <v>0</v>
      </c>
      <c r="B45" s="266" t="s">
        <v>20</v>
      </c>
      <c r="C45" s="267"/>
      <c r="D45" s="318" t="s">
        <v>1</v>
      </c>
      <c r="E45" s="324"/>
      <c r="F45" s="242" t="s">
        <v>4</v>
      </c>
      <c r="G45" s="242" t="s">
        <v>5</v>
      </c>
      <c r="H45" s="242" t="s">
        <v>6</v>
      </c>
      <c r="I45" s="242" t="s">
        <v>17</v>
      </c>
      <c r="J45" s="264" t="s">
        <v>18</v>
      </c>
      <c r="K45" s="328"/>
      <c r="L45" s="318" t="s">
        <v>19</v>
      </c>
      <c r="M45" s="319"/>
      <c r="N45" s="320"/>
    </row>
    <row r="46" spans="1:14" x14ac:dyDescent="0.2">
      <c r="A46" s="329"/>
      <c r="B46" s="268"/>
      <c r="C46" s="269"/>
      <c r="D46" s="272" t="s">
        <v>2</v>
      </c>
      <c r="E46" s="272" t="s">
        <v>3</v>
      </c>
      <c r="F46" s="253"/>
      <c r="G46" s="253"/>
      <c r="H46" s="253"/>
      <c r="I46" s="253"/>
      <c r="J46" s="272" t="s">
        <v>7</v>
      </c>
      <c r="K46" s="272" t="s">
        <v>8</v>
      </c>
      <c r="L46" s="272" t="s">
        <v>7</v>
      </c>
      <c r="M46" s="322" t="s">
        <v>8</v>
      </c>
      <c r="N46" s="323"/>
    </row>
    <row r="47" spans="1:14" x14ac:dyDescent="0.2">
      <c r="A47" s="330"/>
      <c r="B47" s="270"/>
      <c r="C47" s="271"/>
      <c r="D47" s="273"/>
      <c r="E47" s="273"/>
      <c r="F47" s="273"/>
      <c r="G47" s="273"/>
      <c r="H47" s="273"/>
      <c r="I47" s="273"/>
      <c r="J47" s="273"/>
      <c r="K47" s="273"/>
      <c r="L47" s="273"/>
      <c r="M47" s="86" t="s">
        <v>9</v>
      </c>
      <c r="N47" s="87" t="s">
        <v>10</v>
      </c>
    </row>
    <row r="48" spans="1:14" x14ac:dyDescent="0.2">
      <c r="A48" s="42">
        <v>1</v>
      </c>
      <c r="B48" s="275">
        <v>2</v>
      </c>
      <c r="C48" s="276"/>
      <c r="D48" s="43">
        <v>3</v>
      </c>
      <c r="E48" s="43">
        <v>4</v>
      </c>
      <c r="F48" s="43">
        <v>5</v>
      </c>
      <c r="G48" s="43">
        <v>6</v>
      </c>
      <c r="H48" s="43">
        <v>7</v>
      </c>
      <c r="I48" s="43">
        <v>8</v>
      </c>
      <c r="J48" s="43">
        <v>9</v>
      </c>
      <c r="K48" s="43">
        <v>10</v>
      </c>
      <c r="L48" s="43">
        <v>11</v>
      </c>
      <c r="M48" s="43">
        <v>12</v>
      </c>
      <c r="N48" s="44">
        <v>13</v>
      </c>
    </row>
    <row r="49" spans="1:14" x14ac:dyDescent="0.2">
      <c r="A49" s="88"/>
      <c r="B49" s="89"/>
      <c r="C49" s="90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2"/>
    </row>
    <row r="50" spans="1:14" ht="12.75" customHeight="1" x14ac:dyDescent="0.2">
      <c r="A50" s="75">
        <v>1</v>
      </c>
      <c r="B50" s="1" t="s">
        <v>55</v>
      </c>
      <c r="C50" s="47"/>
      <c r="D50" s="48"/>
      <c r="E50" s="48" t="s">
        <v>31</v>
      </c>
      <c r="F50" s="76">
        <v>110000</v>
      </c>
      <c r="G50" s="77" t="s">
        <v>27</v>
      </c>
      <c r="H50" s="77"/>
      <c r="I50" s="57">
        <f>F50/F57*100</f>
        <v>3.0136986301369864</v>
      </c>
      <c r="J50" s="57">
        <f>M50/F50*100</f>
        <v>0</v>
      </c>
      <c r="K50" s="57">
        <f>M50/F50*100</f>
        <v>0</v>
      </c>
      <c r="L50" s="57">
        <f>I50*J50/100</f>
        <v>0</v>
      </c>
      <c r="M50" s="57">
        <v>0</v>
      </c>
      <c r="N50" s="58">
        <f>I50*K50/100</f>
        <v>0</v>
      </c>
    </row>
    <row r="51" spans="1:14" x14ac:dyDescent="0.2">
      <c r="A51" s="75"/>
      <c r="B51" s="277" t="s">
        <v>56</v>
      </c>
      <c r="C51" s="278"/>
      <c r="D51" s="48"/>
      <c r="E51" s="48"/>
      <c r="F51" s="76"/>
      <c r="G51" s="77"/>
      <c r="H51" s="77"/>
      <c r="I51" s="57"/>
      <c r="J51" s="57"/>
      <c r="K51" s="57"/>
      <c r="L51" s="57"/>
      <c r="M51" s="57"/>
      <c r="N51" s="58"/>
    </row>
    <row r="52" spans="1:14" x14ac:dyDescent="0.2">
      <c r="A52" s="75">
        <v>2</v>
      </c>
      <c r="B52" s="1" t="s">
        <v>57</v>
      </c>
      <c r="C52" s="47"/>
      <c r="D52" s="48"/>
      <c r="E52" s="48"/>
      <c r="F52" s="76">
        <v>165000</v>
      </c>
      <c r="G52" s="77" t="s">
        <v>27</v>
      </c>
      <c r="H52" s="77"/>
      <c r="I52" s="57">
        <f>F52/F57*100</f>
        <v>4.5205479452054798</v>
      </c>
      <c r="J52" s="57">
        <f>M52/F52*100</f>
        <v>0</v>
      </c>
      <c r="K52" s="57">
        <f>M52/F52*100</f>
        <v>0</v>
      </c>
      <c r="L52" s="57">
        <f>I52*J52/100</f>
        <v>0</v>
      </c>
      <c r="M52" s="57">
        <v>0</v>
      </c>
      <c r="N52" s="58">
        <f>I52*K52/100</f>
        <v>0</v>
      </c>
    </row>
    <row r="53" spans="1:14" x14ac:dyDescent="0.2">
      <c r="A53" s="75"/>
      <c r="B53" s="277" t="s">
        <v>58</v>
      </c>
      <c r="C53" s="278"/>
      <c r="D53" s="48"/>
      <c r="E53" s="48"/>
      <c r="F53" s="76"/>
      <c r="G53" s="77"/>
      <c r="H53" s="77"/>
      <c r="I53" s="57"/>
      <c r="J53" s="57"/>
      <c r="K53" s="57"/>
      <c r="L53" s="57"/>
      <c r="M53" s="57"/>
      <c r="N53" s="58"/>
    </row>
    <row r="54" spans="1:14" x14ac:dyDescent="0.2">
      <c r="A54" s="75">
        <v>3</v>
      </c>
      <c r="B54" s="1" t="s">
        <v>154</v>
      </c>
      <c r="C54" s="47"/>
      <c r="D54" s="48"/>
      <c r="E54" s="48"/>
      <c r="F54" s="76">
        <v>3375000</v>
      </c>
      <c r="G54" s="77" t="s">
        <v>27</v>
      </c>
      <c r="H54" s="77"/>
      <c r="I54" s="57">
        <f>F54/F57*100</f>
        <v>92.465753424657535</v>
      </c>
      <c r="J54" s="57">
        <f>M54/F54*100</f>
        <v>0</v>
      </c>
      <c r="K54" s="57">
        <f>M54/F54*100</f>
        <v>0</v>
      </c>
      <c r="L54" s="57">
        <f>I54*J54/100</f>
        <v>0</v>
      </c>
      <c r="M54" s="57">
        <v>0</v>
      </c>
      <c r="N54" s="58">
        <f>I54*K54/100</f>
        <v>0</v>
      </c>
    </row>
    <row r="55" spans="1:14" x14ac:dyDescent="0.2">
      <c r="A55" s="93"/>
      <c r="B55" s="89"/>
      <c r="C55" s="90"/>
      <c r="D55" s="91"/>
      <c r="E55" s="91"/>
      <c r="F55" s="94"/>
      <c r="G55" s="95"/>
      <c r="H55" s="95"/>
      <c r="I55" s="94"/>
      <c r="J55" s="94"/>
      <c r="K55" s="94"/>
      <c r="L55" s="94"/>
      <c r="M55" s="94"/>
      <c r="N55" s="96"/>
    </row>
    <row r="56" spans="1:14" x14ac:dyDescent="0.2">
      <c r="A56" s="93"/>
      <c r="B56" s="89"/>
      <c r="C56" s="97"/>
      <c r="D56" s="91"/>
      <c r="E56" s="91"/>
      <c r="F56" s="94"/>
      <c r="G56" s="95"/>
      <c r="H56" s="91"/>
      <c r="I56" s="94"/>
      <c r="J56" s="94"/>
      <c r="K56" s="94"/>
      <c r="L56" s="94"/>
      <c r="M56" s="94"/>
      <c r="N56" s="96"/>
    </row>
    <row r="57" spans="1:14" ht="13.5" thickBot="1" x14ac:dyDescent="0.25">
      <c r="A57" s="310" t="s">
        <v>16</v>
      </c>
      <c r="B57" s="311"/>
      <c r="C57" s="311"/>
      <c r="D57" s="311"/>
      <c r="E57" s="312"/>
      <c r="F57" s="98">
        <f>SUM(F49:F56)</f>
        <v>3650000</v>
      </c>
      <c r="G57" s="99" t="s">
        <v>27</v>
      </c>
      <c r="H57" s="66"/>
      <c r="I57" s="67">
        <f>SUM(I49:I56)</f>
        <v>100</v>
      </c>
      <c r="J57" s="64"/>
      <c r="K57" s="68"/>
      <c r="L57" s="98">
        <f>SUM(L49:L56)</f>
        <v>0</v>
      </c>
      <c r="M57" s="98">
        <f>SUM(M49:M56)</f>
        <v>0</v>
      </c>
      <c r="N57" s="100">
        <f>SUM(N49:N56)</f>
        <v>0</v>
      </c>
    </row>
    <row r="58" spans="1:14" ht="13.5" thickTop="1" x14ac:dyDescent="0.2">
      <c r="A58" s="101"/>
      <c r="B58" s="101"/>
      <c r="C58" s="101"/>
      <c r="D58" s="101"/>
      <c r="E58" s="101"/>
      <c r="F58" s="102"/>
      <c r="G58" s="101"/>
      <c r="H58" s="73"/>
      <c r="I58" s="103"/>
      <c r="J58" s="104"/>
      <c r="K58" s="104"/>
      <c r="L58" s="102"/>
      <c r="M58" s="102"/>
      <c r="N58" s="102"/>
    </row>
    <row r="59" spans="1:14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05" t="str">
        <f>L23</f>
        <v>Benteng Jampea, 31 Agustus 2023</v>
      </c>
      <c r="M59" s="106"/>
      <c r="N59" s="1"/>
    </row>
    <row r="60" spans="1:14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82" t="s">
        <v>28</v>
      </c>
      <c r="M61" s="1"/>
      <c r="N61" s="1"/>
    </row>
    <row r="62" spans="1:14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82"/>
      <c r="M62" s="1"/>
      <c r="N62" s="1"/>
    </row>
    <row r="63" spans="1:14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82"/>
      <c r="M63" s="1"/>
      <c r="N63" s="1"/>
    </row>
    <row r="64" spans="1:14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74" t="s">
        <v>44</v>
      </c>
      <c r="M64" s="1"/>
      <c r="N64" s="1"/>
    </row>
    <row r="65" spans="1:14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317" t="s">
        <v>46</v>
      </c>
      <c r="M65" s="317"/>
      <c r="N65" s="317"/>
    </row>
    <row r="78" spans="1:14" ht="14.25" x14ac:dyDescent="0.2">
      <c r="A78" s="4" t="s">
        <v>26</v>
      </c>
      <c r="C78" s="4" t="s">
        <v>32</v>
      </c>
      <c r="D78" s="1"/>
      <c r="E78" s="83"/>
      <c r="F78" s="83"/>
      <c r="G78" s="83"/>
      <c r="H78" s="83"/>
      <c r="I78" s="83"/>
      <c r="J78" s="83"/>
      <c r="K78" s="83"/>
      <c r="L78" s="1"/>
      <c r="M78" s="1"/>
      <c r="N78" s="1"/>
    </row>
    <row r="79" spans="1:14" ht="14.25" x14ac:dyDescent="0.2">
      <c r="A79" s="4" t="s">
        <v>23</v>
      </c>
      <c r="C79" s="4" t="s">
        <v>53</v>
      </c>
      <c r="D79" s="1"/>
      <c r="E79" s="83"/>
      <c r="F79" s="83"/>
      <c r="G79" s="83"/>
      <c r="H79" s="83"/>
      <c r="I79" s="83"/>
      <c r="J79" s="83"/>
      <c r="K79" s="83"/>
      <c r="L79" s="1"/>
      <c r="M79" s="1"/>
      <c r="N79" s="1"/>
    </row>
    <row r="80" spans="1:14" ht="14.25" x14ac:dyDescent="0.2">
      <c r="A80" s="4" t="s">
        <v>52</v>
      </c>
      <c r="C80" s="4" t="s">
        <v>61</v>
      </c>
      <c r="D80" s="1"/>
      <c r="E80" s="83"/>
      <c r="F80" s="83"/>
      <c r="G80" s="83"/>
      <c r="H80" s="83"/>
      <c r="I80" s="83"/>
      <c r="J80" s="83"/>
      <c r="K80" s="83"/>
      <c r="L80" s="1"/>
      <c r="M80" s="1"/>
      <c r="N80" s="1"/>
    </row>
    <row r="81" spans="1:14" ht="14.25" x14ac:dyDescent="0.2">
      <c r="D81" s="1"/>
      <c r="E81" s="83"/>
      <c r="F81" s="83"/>
      <c r="G81" s="83"/>
      <c r="H81" s="83"/>
      <c r="I81" s="83"/>
      <c r="J81" s="83"/>
      <c r="K81" s="83"/>
      <c r="L81" s="1"/>
      <c r="M81" s="1"/>
      <c r="N81" s="1"/>
    </row>
    <row r="82" spans="1:14" ht="13.5" thickBot="1" x14ac:dyDescent="0.25">
      <c r="A82" s="4" t="s">
        <v>24</v>
      </c>
      <c r="C82" s="4" t="s">
        <v>25</v>
      </c>
      <c r="D82" s="1"/>
      <c r="E82" s="1"/>
      <c r="F82" s="1"/>
      <c r="G82" s="1"/>
      <c r="H82" s="1"/>
      <c r="I82" s="1"/>
      <c r="J82" s="1"/>
      <c r="K82" s="84" t="s">
        <v>15</v>
      </c>
      <c r="L82" s="85">
        <f>L44</f>
        <v>45139</v>
      </c>
      <c r="M82" s="1"/>
      <c r="N82" s="1"/>
    </row>
    <row r="83" spans="1:14" ht="13.5" thickTop="1" x14ac:dyDescent="0.2">
      <c r="A83" s="245" t="s">
        <v>0</v>
      </c>
      <c r="B83" s="266" t="s">
        <v>20</v>
      </c>
      <c r="C83" s="267"/>
      <c r="D83" s="318" t="s">
        <v>1</v>
      </c>
      <c r="E83" s="324"/>
      <c r="F83" s="242" t="s">
        <v>4</v>
      </c>
      <c r="G83" s="242" t="s">
        <v>5</v>
      </c>
      <c r="H83" s="242" t="s">
        <v>6</v>
      </c>
      <c r="I83" s="242" t="s">
        <v>17</v>
      </c>
      <c r="J83" s="264" t="s">
        <v>18</v>
      </c>
      <c r="K83" s="313"/>
      <c r="L83" s="318" t="s">
        <v>19</v>
      </c>
      <c r="M83" s="319"/>
      <c r="N83" s="320"/>
    </row>
    <row r="84" spans="1:14" x14ac:dyDescent="0.2">
      <c r="A84" s="326"/>
      <c r="B84" s="268"/>
      <c r="C84" s="269"/>
      <c r="D84" s="253" t="s">
        <v>2</v>
      </c>
      <c r="E84" s="253" t="s">
        <v>3</v>
      </c>
      <c r="F84" s="325"/>
      <c r="G84" s="253"/>
      <c r="H84" s="253"/>
      <c r="I84" s="248"/>
      <c r="J84" s="253" t="s">
        <v>7</v>
      </c>
      <c r="K84" s="253" t="s">
        <v>8</v>
      </c>
      <c r="L84" s="272" t="s">
        <v>7</v>
      </c>
      <c r="M84" s="322" t="s">
        <v>8</v>
      </c>
      <c r="N84" s="323"/>
    </row>
    <row r="85" spans="1:14" x14ac:dyDescent="0.2">
      <c r="A85" s="327"/>
      <c r="B85" s="270"/>
      <c r="C85" s="271"/>
      <c r="D85" s="273"/>
      <c r="E85" s="273"/>
      <c r="F85" s="321"/>
      <c r="G85" s="273"/>
      <c r="H85" s="273"/>
      <c r="I85" s="249"/>
      <c r="J85" s="321"/>
      <c r="K85" s="321"/>
      <c r="L85" s="273"/>
      <c r="M85" s="86" t="s">
        <v>9</v>
      </c>
      <c r="N85" s="87" t="s">
        <v>10</v>
      </c>
    </row>
    <row r="86" spans="1:14" x14ac:dyDescent="0.2">
      <c r="A86" s="42">
        <v>1</v>
      </c>
      <c r="B86" s="275">
        <v>2</v>
      </c>
      <c r="C86" s="276"/>
      <c r="D86" s="43">
        <v>3</v>
      </c>
      <c r="E86" s="43">
        <v>4</v>
      </c>
      <c r="F86" s="43">
        <v>5</v>
      </c>
      <c r="G86" s="43">
        <v>6</v>
      </c>
      <c r="H86" s="43">
        <v>7</v>
      </c>
      <c r="I86" s="43">
        <v>8</v>
      </c>
      <c r="J86" s="43">
        <v>9</v>
      </c>
      <c r="K86" s="43">
        <v>10</v>
      </c>
      <c r="L86" s="43">
        <v>11</v>
      </c>
      <c r="M86" s="43">
        <v>12</v>
      </c>
      <c r="N86" s="44">
        <v>13</v>
      </c>
    </row>
    <row r="87" spans="1:14" x14ac:dyDescent="0.2">
      <c r="A87" s="88"/>
      <c r="B87" s="89"/>
      <c r="C87" s="90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2"/>
    </row>
    <row r="88" spans="1:14" x14ac:dyDescent="0.2">
      <c r="A88" s="75">
        <v>1</v>
      </c>
      <c r="B88" s="1" t="s">
        <v>55</v>
      </c>
      <c r="C88" s="47"/>
      <c r="D88" s="48"/>
      <c r="E88" s="48" t="s">
        <v>31</v>
      </c>
      <c r="F88" s="76">
        <v>110000</v>
      </c>
      <c r="G88" s="77" t="s">
        <v>27</v>
      </c>
      <c r="H88" s="77"/>
      <c r="I88" s="57">
        <f>F88/F95*100</f>
        <v>4.2307692307692308</v>
      </c>
      <c r="J88" s="57">
        <f>M88/F88*100</f>
        <v>100</v>
      </c>
      <c r="K88" s="57">
        <f>M88/F88*100</f>
        <v>100</v>
      </c>
      <c r="L88" s="57">
        <f>I88*J88/100</f>
        <v>4.2307692307692308</v>
      </c>
      <c r="M88" s="76">
        <v>110000</v>
      </c>
      <c r="N88" s="58">
        <f>I88*K88/100</f>
        <v>4.2307692307692308</v>
      </c>
    </row>
    <row r="89" spans="1:14" x14ac:dyDescent="0.2">
      <c r="A89" s="75"/>
      <c r="B89" s="277" t="s">
        <v>56</v>
      </c>
      <c r="C89" s="278"/>
      <c r="D89" s="48"/>
      <c r="E89" s="48"/>
      <c r="F89" s="76"/>
      <c r="G89" s="77"/>
      <c r="H89" s="77"/>
      <c r="I89" s="57"/>
      <c r="J89" s="57"/>
      <c r="K89" s="57"/>
      <c r="L89" s="57"/>
      <c r="M89" s="76"/>
      <c r="N89" s="58"/>
    </row>
    <row r="90" spans="1:14" x14ac:dyDescent="0.2">
      <c r="A90" s="75">
        <v>2</v>
      </c>
      <c r="B90" s="1" t="s">
        <v>57</v>
      </c>
      <c r="C90" s="47"/>
      <c r="D90" s="48"/>
      <c r="E90" s="48"/>
      <c r="F90" s="76">
        <v>240000</v>
      </c>
      <c r="G90" s="77" t="s">
        <v>27</v>
      </c>
      <c r="H90" s="77"/>
      <c r="I90" s="57">
        <f>F90/F95*100</f>
        <v>9.2307692307692317</v>
      </c>
      <c r="J90" s="57">
        <f>M90/F90*100</f>
        <v>100</v>
      </c>
      <c r="K90" s="57">
        <f>M90/F90*100</f>
        <v>100</v>
      </c>
      <c r="L90" s="57">
        <f>I90*J90/100</f>
        <v>9.2307692307692317</v>
      </c>
      <c r="M90" s="76">
        <v>240000</v>
      </c>
      <c r="N90" s="58">
        <f>I90*K90/100</f>
        <v>9.2307692307692317</v>
      </c>
    </row>
    <row r="91" spans="1:14" x14ac:dyDescent="0.2">
      <c r="A91" s="75"/>
      <c r="B91" s="277" t="s">
        <v>58</v>
      </c>
      <c r="C91" s="278"/>
      <c r="D91" s="48"/>
      <c r="E91" s="48"/>
      <c r="F91" s="76"/>
      <c r="G91" s="77"/>
      <c r="H91" s="77"/>
      <c r="I91" s="57"/>
      <c r="J91" s="57"/>
      <c r="K91" s="57"/>
      <c r="L91" s="57"/>
      <c r="M91" s="76"/>
      <c r="N91" s="58"/>
    </row>
    <row r="92" spans="1:14" x14ac:dyDescent="0.2">
      <c r="A92" s="75">
        <v>3</v>
      </c>
      <c r="B92" s="1" t="s">
        <v>154</v>
      </c>
      <c r="C92" s="47"/>
      <c r="D92" s="48"/>
      <c r="E92" s="48"/>
      <c r="F92" s="76">
        <v>2250000</v>
      </c>
      <c r="G92" s="77" t="s">
        <v>27</v>
      </c>
      <c r="H92" s="77"/>
      <c r="I92" s="57">
        <f>F92/F95*100</f>
        <v>86.538461538461547</v>
      </c>
      <c r="J92" s="57">
        <f>M92/F92*100</f>
        <v>100</v>
      </c>
      <c r="K92" s="57">
        <f>M92/F92*100</f>
        <v>100</v>
      </c>
      <c r="L92" s="57">
        <f>I92*J92/100</f>
        <v>86.538461538461547</v>
      </c>
      <c r="M92" s="76">
        <v>2250000</v>
      </c>
      <c r="N92" s="58">
        <f>I92*K92/100</f>
        <v>86.538461538461547</v>
      </c>
    </row>
    <row r="93" spans="1:14" x14ac:dyDescent="0.2">
      <c r="A93" s="93"/>
      <c r="B93" s="89"/>
      <c r="C93" s="90"/>
      <c r="D93" s="91"/>
      <c r="E93" s="91"/>
      <c r="F93" s="94"/>
      <c r="G93" s="95"/>
      <c r="H93" s="95"/>
      <c r="I93" s="94"/>
      <c r="J93" s="94"/>
      <c r="K93" s="94"/>
      <c r="L93" s="94"/>
      <c r="M93" s="94"/>
      <c r="N93" s="96"/>
    </row>
    <row r="94" spans="1:14" x14ac:dyDescent="0.2">
      <c r="A94" s="88"/>
      <c r="B94" s="89"/>
      <c r="C94" s="97"/>
      <c r="D94" s="91"/>
      <c r="E94" s="91"/>
      <c r="F94" s="94"/>
      <c r="G94" s="95"/>
      <c r="H94" s="91"/>
      <c r="I94" s="94"/>
      <c r="J94" s="94"/>
      <c r="K94" s="94"/>
      <c r="L94" s="94"/>
      <c r="M94" s="94"/>
      <c r="N94" s="96"/>
    </row>
    <row r="95" spans="1:14" ht="13.5" thickBot="1" x14ac:dyDescent="0.25">
      <c r="A95" s="310" t="s">
        <v>16</v>
      </c>
      <c r="B95" s="311"/>
      <c r="C95" s="311"/>
      <c r="D95" s="311"/>
      <c r="E95" s="312"/>
      <c r="F95" s="98">
        <f>SUM(F87:F94)</f>
        <v>2600000</v>
      </c>
      <c r="G95" s="99" t="s">
        <v>27</v>
      </c>
      <c r="H95" s="66"/>
      <c r="I95" s="67">
        <f>SUM(I87:I94)</f>
        <v>100.00000000000001</v>
      </c>
      <c r="J95" s="64"/>
      <c r="K95" s="68"/>
      <c r="L95" s="98">
        <f>SUM(L87:L94)</f>
        <v>100.00000000000001</v>
      </c>
      <c r="M95" s="98">
        <f>SUM(M87:M94)</f>
        <v>2600000</v>
      </c>
      <c r="N95" s="100">
        <f>SUM(N87:N94)</f>
        <v>100.00000000000001</v>
      </c>
    </row>
    <row r="96" spans="1:14" ht="13.5" thickTop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05" t="str">
        <f>L59</f>
        <v>Benteng Jampea, 31 Agustus 2023</v>
      </c>
      <c r="M97" s="106"/>
      <c r="N97" s="1"/>
    </row>
    <row r="98" spans="1:14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82" t="s">
        <v>28</v>
      </c>
      <c r="M99" s="1"/>
      <c r="N99" s="1"/>
    </row>
    <row r="100" spans="1:14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82"/>
      <c r="M100" s="1"/>
      <c r="N100" s="1"/>
    </row>
    <row r="101" spans="1:14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82"/>
      <c r="M101" s="1"/>
      <c r="N101" s="1"/>
    </row>
    <row r="102" spans="1:14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07" t="s">
        <v>44</v>
      </c>
      <c r="M102" s="1"/>
      <c r="N102" s="1"/>
    </row>
    <row r="103" spans="1:14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08" t="s">
        <v>47</v>
      </c>
      <c r="M103" s="1"/>
      <c r="N103" s="1"/>
    </row>
    <row r="116" spans="1:14" ht="14.25" x14ac:dyDescent="0.2">
      <c r="A116" s="4" t="s">
        <v>26</v>
      </c>
      <c r="C116" s="4" t="s">
        <v>32</v>
      </c>
      <c r="D116" s="1"/>
      <c r="E116" s="83"/>
      <c r="F116" s="83"/>
      <c r="G116" s="83"/>
      <c r="H116" s="83"/>
      <c r="I116" s="83"/>
      <c r="J116" s="83"/>
      <c r="K116" s="83"/>
      <c r="L116" s="1"/>
      <c r="M116" s="1"/>
      <c r="N116" s="1"/>
    </row>
    <row r="117" spans="1:14" ht="14.25" x14ac:dyDescent="0.2">
      <c r="A117" s="4" t="s">
        <v>23</v>
      </c>
      <c r="C117" s="4" t="s">
        <v>53</v>
      </c>
      <c r="D117" s="1"/>
      <c r="E117" s="83"/>
      <c r="F117" s="83"/>
      <c r="G117" s="83"/>
      <c r="H117" s="83"/>
      <c r="I117" s="83"/>
      <c r="J117" s="83"/>
      <c r="K117" s="83"/>
      <c r="L117" s="1"/>
      <c r="M117" s="1"/>
      <c r="N117" s="1"/>
    </row>
    <row r="118" spans="1:14" ht="14.25" x14ac:dyDescent="0.2">
      <c r="A118" s="4" t="s">
        <v>52</v>
      </c>
      <c r="C118" s="4" t="s">
        <v>62</v>
      </c>
      <c r="D118" s="1"/>
      <c r="E118" s="83"/>
      <c r="F118" s="83"/>
      <c r="G118" s="83"/>
      <c r="H118" s="83"/>
      <c r="I118" s="83"/>
      <c r="J118" s="83"/>
      <c r="K118" s="83"/>
      <c r="L118" s="1"/>
      <c r="M118" s="1"/>
      <c r="N118" s="1"/>
    </row>
    <row r="119" spans="1:14" ht="14.25" x14ac:dyDescent="0.2">
      <c r="D119" s="1"/>
      <c r="E119" s="83"/>
      <c r="F119" s="83"/>
      <c r="G119" s="83"/>
      <c r="H119" s="83"/>
      <c r="I119" s="83"/>
      <c r="J119" s="83"/>
      <c r="K119" s="83"/>
      <c r="L119" s="1"/>
      <c r="M119" s="1"/>
      <c r="N119" s="1"/>
    </row>
    <row r="120" spans="1:14" ht="13.5" thickBot="1" x14ac:dyDescent="0.25">
      <c r="A120" s="4" t="s">
        <v>24</v>
      </c>
      <c r="C120" s="4" t="s">
        <v>25</v>
      </c>
      <c r="D120" s="1"/>
      <c r="E120" s="1"/>
      <c r="F120" s="1"/>
      <c r="G120" s="1"/>
      <c r="H120" s="1"/>
      <c r="I120" s="1"/>
      <c r="J120" s="1"/>
      <c r="K120" s="84" t="s">
        <v>15</v>
      </c>
      <c r="L120" s="85">
        <f>L82</f>
        <v>45139</v>
      </c>
      <c r="M120" s="1"/>
      <c r="N120" s="1"/>
    </row>
    <row r="121" spans="1:14" ht="13.5" thickTop="1" x14ac:dyDescent="0.2">
      <c r="A121" s="245" t="s">
        <v>0</v>
      </c>
      <c r="B121" s="266" t="s">
        <v>20</v>
      </c>
      <c r="C121" s="267"/>
      <c r="D121" s="318" t="s">
        <v>1</v>
      </c>
      <c r="E121" s="324"/>
      <c r="F121" s="242" t="s">
        <v>4</v>
      </c>
      <c r="G121" s="242" t="s">
        <v>5</v>
      </c>
      <c r="H121" s="242" t="s">
        <v>6</v>
      </c>
      <c r="I121" s="242" t="s">
        <v>17</v>
      </c>
      <c r="J121" s="264" t="s">
        <v>18</v>
      </c>
      <c r="K121" s="313"/>
      <c r="L121" s="318" t="s">
        <v>19</v>
      </c>
      <c r="M121" s="319"/>
      <c r="N121" s="320"/>
    </row>
    <row r="122" spans="1:14" x14ac:dyDescent="0.2">
      <c r="A122" s="326"/>
      <c r="B122" s="268"/>
      <c r="C122" s="269"/>
      <c r="D122" s="253" t="s">
        <v>2</v>
      </c>
      <c r="E122" s="253" t="s">
        <v>3</v>
      </c>
      <c r="F122" s="325"/>
      <c r="G122" s="253"/>
      <c r="H122" s="253"/>
      <c r="I122" s="248"/>
      <c r="J122" s="253" t="s">
        <v>7</v>
      </c>
      <c r="K122" s="253" t="s">
        <v>8</v>
      </c>
      <c r="L122" s="272" t="s">
        <v>7</v>
      </c>
      <c r="M122" s="322" t="s">
        <v>8</v>
      </c>
      <c r="N122" s="323"/>
    </row>
    <row r="123" spans="1:14" x14ac:dyDescent="0.2">
      <c r="A123" s="327"/>
      <c r="B123" s="270"/>
      <c r="C123" s="271"/>
      <c r="D123" s="273"/>
      <c r="E123" s="273"/>
      <c r="F123" s="321"/>
      <c r="G123" s="273"/>
      <c r="H123" s="273"/>
      <c r="I123" s="249"/>
      <c r="J123" s="321"/>
      <c r="K123" s="321"/>
      <c r="L123" s="273"/>
      <c r="M123" s="86" t="s">
        <v>9</v>
      </c>
      <c r="N123" s="87" t="s">
        <v>10</v>
      </c>
    </row>
    <row r="124" spans="1:14" x14ac:dyDescent="0.2">
      <c r="A124" s="42">
        <v>1</v>
      </c>
      <c r="B124" s="275">
        <v>2</v>
      </c>
      <c r="C124" s="276"/>
      <c r="D124" s="43">
        <v>3</v>
      </c>
      <c r="E124" s="43">
        <v>4</v>
      </c>
      <c r="F124" s="43">
        <v>5</v>
      </c>
      <c r="G124" s="43">
        <v>6</v>
      </c>
      <c r="H124" s="43">
        <v>7</v>
      </c>
      <c r="I124" s="43">
        <v>8</v>
      </c>
      <c r="J124" s="43">
        <v>9</v>
      </c>
      <c r="K124" s="43">
        <v>10</v>
      </c>
      <c r="L124" s="43">
        <v>11</v>
      </c>
      <c r="M124" s="43">
        <v>12</v>
      </c>
      <c r="N124" s="44">
        <v>13</v>
      </c>
    </row>
    <row r="125" spans="1:14" x14ac:dyDescent="0.2">
      <c r="A125" s="88"/>
      <c r="B125" s="89"/>
      <c r="C125" s="90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2"/>
    </row>
    <row r="126" spans="1:14" x14ac:dyDescent="0.2">
      <c r="A126" s="75">
        <v>1</v>
      </c>
      <c r="B126" s="1" t="s">
        <v>55</v>
      </c>
      <c r="C126" s="47"/>
      <c r="D126" s="48"/>
      <c r="E126" s="48" t="s">
        <v>31</v>
      </c>
      <c r="F126" s="76">
        <v>110000</v>
      </c>
      <c r="G126" s="77" t="s">
        <v>27</v>
      </c>
      <c r="H126" s="77"/>
      <c r="I126" s="57">
        <f>F126/F133*100</f>
        <v>4.2307692307692308</v>
      </c>
      <c r="J126" s="57">
        <f>M126/F126*100</f>
        <v>0</v>
      </c>
      <c r="K126" s="57">
        <f>M126/F126*100</f>
        <v>0</v>
      </c>
      <c r="L126" s="57">
        <f>I126*J126/100</f>
        <v>0</v>
      </c>
      <c r="M126" s="76">
        <v>0</v>
      </c>
      <c r="N126" s="58">
        <f>I126*K126/100</f>
        <v>0</v>
      </c>
    </row>
    <row r="127" spans="1:14" x14ac:dyDescent="0.2">
      <c r="A127" s="75"/>
      <c r="B127" s="277" t="s">
        <v>56</v>
      </c>
      <c r="C127" s="278"/>
      <c r="D127" s="48"/>
      <c r="E127" s="48"/>
      <c r="F127" s="76"/>
      <c r="G127" s="77"/>
      <c r="H127" s="77"/>
      <c r="I127" s="57"/>
      <c r="J127" s="57"/>
      <c r="K127" s="57"/>
      <c r="L127" s="57"/>
      <c r="M127" s="76"/>
      <c r="N127" s="58"/>
    </row>
    <row r="128" spans="1:14" x14ac:dyDescent="0.2">
      <c r="A128" s="75">
        <v>2</v>
      </c>
      <c r="B128" s="1" t="s">
        <v>57</v>
      </c>
      <c r="C128" s="47"/>
      <c r="D128" s="48"/>
      <c r="E128" s="48"/>
      <c r="F128" s="76">
        <v>240000</v>
      </c>
      <c r="G128" s="77" t="s">
        <v>27</v>
      </c>
      <c r="H128" s="77"/>
      <c r="I128" s="57">
        <f>F128/F133*100</f>
        <v>9.2307692307692317</v>
      </c>
      <c r="J128" s="57">
        <f>M128/F128*100</f>
        <v>0</v>
      </c>
      <c r="K128" s="57">
        <f>M128/F128*100</f>
        <v>0</v>
      </c>
      <c r="L128" s="57">
        <f>I128*J128/100</f>
        <v>0</v>
      </c>
      <c r="M128" s="76">
        <v>0</v>
      </c>
      <c r="N128" s="58">
        <f>I128*K128/100</f>
        <v>0</v>
      </c>
    </row>
    <row r="129" spans="1:14" x14ac:dyDescent="0.2">
      <c r="A129" s="75"/>
      <c r="B129" s="277" t="s">
        <v>58</v>
      </c>
      <c r="C129" s="278"/>
      <c r="D129" s="48"/>
      <c r="E129" s="48"/>
      <c r="F129" s="76"/>
      <c r="G129" s="77"/>
      <c r="H129" s="77"/>
      <c r="I129" s="57"/>
      <c r="J129" s="57"/>
      <c r="K129" s="57"/>
      <c r="L129" s="57"/>
      <c r="M129" s="76"/>
      <c r="N129" s="58"/>
    </row>
    <row r="130" spans="1:14" x14ac:dyDescent="0.2">
      <c r="A130" s="75">
        <v>3</v>
      </c>
      <c r="B130" s="1" t="s">
        <v>154</v>
      </c>
      <c r="C130" s="47"/>
      <c r="D130" s="48"/>
      <c r="E130" s="48"/>
      <c r="F130" s="76">
        <v>2250000</v>
      </c>
      <c r="G130" s="77" t="s">
        <v>27</v>
      </c>
      <c r="H130" s="77"/>
      <c r="I130" s="57">
        <f>F130/F133*100</f>
        <v>86.538461538461547</v>
      </c>
      <c r="J130" s="57">
        <f>M130/F130*100</f>
        <v>0</v>
      </c>
      <c r="K130" s="57">
        <f>M130/F130*100</f>
        <v>0</v>
      </c>
      <c r="L130" s="57">
        <f>I130*J130/100</f>
        <v>0</v>
      </c>
      <c r="M130" s="76">
        <v>0</v>
      </c>
      <c r="N130" s="58">
        <f>I130*K130/100</f>
        <v>0</v>
      </c>
    </row>
    <row r="131" spans="1:14" x14ac:dyDescent="0.2">
      <c r="A131" s="93"/>
      <c r="B131" s="89"/>
      <c r="C131" s="90"/>
      <c r="D131" s="91"/>
      <c r="E131" s="91"/>
      <c r="F131" s="94"/>
      <c r="G131" s="95"/>
      <c r="H131" s="95"/>
      <c r="I131" s="94"/>
      <c r="J131" s="94"/>
      <c r="K131" s="94"/>
      <c r="L131" s="94"/>
      <c r="M131" s="94"/>
      <c r="N131" s="96"/>
    </row>
    <row r="132" spans="1:14" x14ac:dyDescent="0.2">
      <c r="A132" s="88"/>
      <c r="B132" s="89"/>
      <c r="C132" s="97"/>
      <c r="D132" s="91"/>
      <c r="E132" s="91"/>
      <c r="F132" s="94"/>
      <c r="G132" s="95"/>
      <c r="H132" s="91"/>
      <c r="I132" s="94"/>
      <c r="J132" s="94"/>
      <c r="K132" s="94"/>
      <c r="L132" s="94"/>
      <c r="M132" s="94"/>
      <c r="N132" s="96"/>
    </row>
    <row r="133" spans="1:14" ht="13.5" thickBot="1" x14ac:dyDescent="0.25">
      <c r="A133" s="310" t="s">
        <v>16</v>
      </c>
      <c r="B133" s="311"/>
      <c r="C133" s="311"/>
      <c r="D133" s="311"/>
      <c r="E133" s="312"/>
      <c r="F133" s="98">
        <f>SUM(F125:F132)</f>
        <v>2600000</v>
      </c>
      <c r="G133" s="99" t="s">
        <v>27</v>
      </c>
      <c r="H133" s="66"/>
      <c r="I133" s="67">
        <f>SUM(I125:I132)</f>
        <v>100.00000000000001</v>
      </c>
      <c r="J133" s="64"/>
      <c r="K133" s="68"/>
      <c r="L133" s="98">
        <f>SUM(L125:L132)</f>
        <v>0</v>
      </c>
      <c r="M133" s="98">
        <f>SUM(M125:M132)</f>
        <v>0</v>
      </c>
      <c r="N133" s="100">
        <f>SUM(N125:N132)</f>
        <v>0</v>
      </c>
    </row>
    <row r="134" spans="1:14" ht="13.5" thickTop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05" t="str">
        <f>L97</f>
        <v>Benteng Jampea, 31 Agustus 2023</v>
      </c>
      <c r="M135" s="106"/>
      <c r="N135" s="1"/>
    </row>
    <row r="136" spans="1:14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82" t="s">
        <v>28</v>
      </c>
      <c r="M137" s="1"/>
      <c r="N137" s="1"/>
    </row>
    <row r="138" spans="1:14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82"/>
      <c r="M138" s="1"/>
      <c r="N138" s="1"/>
    </row>
    <row r="139" spans="1:14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82"/>
      <c r="M139" s="1"/>
      <c r="N139" s="1"/>
    </row>
    <row r="140" spans="1:14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07" t="s">
        <v>44</v>
      </c>
      <c r="M140" s="1"/>
      <c r="N140" s="1"/>
    </row>
    <row r="141" spans="1:14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08" t="s">
        <v>47</v>
      </c>
      <c r="M141" s="1"/>
      <c r="N141" s="1"/>
    </row>
    <row r="154" spans="1:14" ht="14.25" x14ac:dyDescent="0.2">
      <c r="A154" s="4" t="s">
        <v>26</v>
      </c>
      <c r="C154" s="4" t="s">
        <v>32</v>
      </c>
      <c r="E154" s="37"/>
      <c r="F154" s="37"/>
      <c r="G154" s="37"/>
      <c r="H154" s="37"/>
      <c r="I154" s="37"/>
      <c r="J154" s="37"/>
      <c r="K154" s="37"/>
    </row>
    <row r="155" spans="1:14" ht="14.25" x14ac:dyDescent="0.2">
      <c r="A155" s="4" t="s">
        <v>23</v>
      </c>
      <c r="C155" s="4" t="s">
        <v>63</v>
      </c>
      <c r="E155" s="37"/>
      <c r="F155" s="37"/>
      <c r="G155" s="37"/>
      <c r="H155" s="37"/>
      <c r="I155" s="37"/>
      <c r="J155" s="37"/>
      <c r="K155" s="37"/>
    </row>
    <row r="156" spans="1:14" ht="14.25" x14ac:dyDescent="0.2">
      <c r="A156" s="4" t="s">
        <v>64</v>
      </c>
      <c r="C156" s="4" t="s">
        <v>74</v>
      </c>
      <c r="E156" s="37"/>
      <c r="F156" s="37"/>
      <c r="G156" s="37"/>
      <c r="H156" s="37"/>
      <c r="I156" s="37"/>
      <c r="J156" s="37"/>
      <c r="K156" s="37"/>
    </row>
    <row r="157" spans="1:14" ht="14.25" x14ac:dyDescent="0.2">
      <c r="E157" s="37"/>
      <c r="F157" s="37"/>
      <c r="G157" s="37"/>
      <c r="H157" s="37"/>
      <c r="I157" s="37"/>
      <c r="J157" s="37"/>
      <c r="K157" s="37"/>
    </row>
    <row r="158" spans="1:14" ht="13.5" thickBot="1" x14ac:dyDescent="0.25">
      <c r="A158" s="4" t="s">
        <v>24</v>
      </c>
      <c r="C158" s="4" t="s">
        <v>50</v>
      </c>
      <c r="K158" s="38" t="s">
        <v>15</v>
      </c>
      <c r="L158" s="39">
        <f>L196</f>
        <v>45139</v>
      </c>
    </row>
    <row r="159" spans="1:14" ht="13.5" thickTop="1" x14ac:dyDescent="0.2">
      <c r="A159" s="284" t="s">
        <v>0</v>
      </c>
      <c r="B159" s="287" t="s">
        <v>20</v>
      </c>
      <c r="C159" s="288"/>
      <c r="D159" s="293" t="s">
        <v>1</v>
      </c>
      <c r="E159" s="294"/>
      <c r="F159" s="295" t="s">
        <v>4</v>
      </c>
      <c r="G159" s="295" t="s">
        <v>5</v>
      </c>
      <c r="H159" s="295" t="s">
        <v>6</v>
      </c>
      <c r="I159" s="295" t="s">
        <v>17</v>
      </c>
      <c r="J159" s="308" t="s">
        <v>18</v>
      </c>
      <c r="K159" s="309"/>
      <c r="L159" s="293" t="s">
        <v>19</v>
      </c>
      <c r="M159" s="303"/>
      <c r="N159" s="304"/>
    </row>
    <row r="160" spans="1:14" x14ac:dyDescent="0.2">
      <c r="A160" s="285"/>
      <c r="B160" s="289"/>
      <c r="C160" s="290"/>
      <c r="D160" s="298" t="s">
        <v>2</v>
      </c>
      <c r="E160" s="298" t="s">
        <v>3</v>
      </c>
      <c r="F160" s="296"/>
      <c r="G160" s="296"/>
      <c r="H160" s="296"/>
      <c r="I160" s="296"/>
      <c r="J160" s="298" t="s">
        <v>7</v>
      </c>
      <c r="K160" s="298" t="s">
        <v>8</v>
      </c>
      <c r="L160" s="298" t="s">
        <v>7</v>
      </c>
      <c r="M160" s="305" t="s">
        <v>8</v>
      </c>
      <c r="N160" s="306"/>
    </row>
    <row r="161" spans="1:14" x14ac:dyDescent="0.2">
      <c r="A161" s="286"/>
      <c r="B161" s="291"/>
      <c r="C161" s="292"/>
      <c r="D161" s="297"/>
      <c r="E161" s="297"/>
      <c r="F161" s="297"/>
      <c r="G161" s="297"/>
      <c r="H161" s="297"/>
      <c r="I161" s="297"/>
      <c r="J161" s="297"/>
      <c r="K161" s="297"/>
      <c r="L161" s="297"/>
      <c r="M161" s="40" t="s">
        <v>9</v>
      </c>
      <c r="N161" s="41" t="s">
        <v>10</v>
      </c>
    </row>
    <row r="162" spans="1:14" x14ac:dyDescent="0.2">
      <c r="A162" s="42">
        <v>1</v>
      </c>
      <c r="B162" s="275">
        <v>2</v>
      </c>
      <c r="C162" s="276"/>
      <c r="D162" s="43">
        <v>3</v>
      </c>
      <c r="E162" s="43">
        <v>4</v>
      </c>
      <c r="F162" s="43">
        <v>5</v>
      </c>
      <c r="G162" s="43">
        <v>6</v>
      </c>
      <c r="H162" s="43">
        <v>7</v>
      </c>
      <c r="I162" s="43">
        <v>8</v>
      </c>
      <c r="J162" s="43">
        <v>9</v>
      </c>
      <c r="K162" s="43">
        <v>10</v>
      </c>
      <c r="L162" s="43">
        <v>11</v>
      </c>
      <c r="M162" s="43">
        <v>12</v>
      </c>
      <c r="N162" s="44">
        <v>13</v>
      </c>
    </row>
    <row r="163" spans="1:14" x14ac:dyDescent="0.2">
      <c r="A163" s="45"/>
      <c r="B163" s="46"/>
      <c r="C163" s="47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9"/>
    </row>
    <row r="164" spans="1:14" x14ac:dyDescent="0.2">
      <c r="A164" s="50">
        <v>1</v>
      </c>
      <c r="B164" s="1" t="s">
        <v>65</v>
      </c>
      <c r="C164" s="51"/>
      <c r="D164" s="52"/>
      <c r="E164" s="52" t="s">
        <v>31</v>
      </c>
      <c r="F164" s="180">
        <v>823730750</v>
      </c>
      <c r="G164" s="53" t="s">
        <v>27</v>
      </c>
      <c r="H164" s="53"/>
      <c r="I164" s="54">
        <f>F164/F179*100</f>
        <v>54.156577723389056</v>
      </c>
      <c r="J164" s="54">
        <f t="shared" ref="J164:J174" si="0">M164/F164*100</f>
        <v>63.911878972589044</v>
      </c>
      <c r="K164" s="54">
        <f t="shared" ref="K164:K174" si="1">M164/F164*100</f>
        <v>63.911878972589044</v>
      </c>
      <c r="L164" s="54">
        <f t="shared" ref="L164:L174" si="2">I164*J164/100</f>
        <v>34.612486410268531</v>
      </c>
      <c r="M164" s="183">
        <v>526461800</v>
      </c>
      <c r="N164" s="55">
        <f t="shared" ref="N164:N174" si="3">I164*K164/100</f>
        <v>34.612486410268531</v>
      </c>
    </row>
    <row r="165" spans="1:14" x14ac:dyDescent="0.2">
      <c r="A165" s="50">
        <v>2</v>
      </c>
      <c r="B165" s="1" t="s">
        <v>66</v>
      </c>
      <c r="C165" s="51"/>
      <c r="D165" s="52"/>
      <c r="E165" s="52"/>
      <c r="F165" s="181">
        <v>77613219</v>
      </c>
      <c r="G165" s="53" t="s">
        <v>27</v>
      </c>
      <c r="H165" s="53"/>
      <c r="I165" s="54">
        <f>F165/F179*100</f>
        <v>5.1027187307696309</v>
      </c>
      <c r="J165" s="54">
        <f t="shared" si="0"/>
        <v>66.166022568913164</v>
      </c>
      <c r="K165" s="54">
        <f t="shared" si="1"/>
        <v>66.166022568913164</v>
      </c>
      <c r="L165" s="54">
        <f t="shared" si="2"/>
        <v>3.3762660270291933</v>
      </c>
      <c r="M165" s="184">
        <v>51353580</v>
      </c>
      <c r="N165" s="55">
        <f t="shared" si="3"/>
        <v>3.3762660270291933</v>
      </c>
    </row>
    <row r="166" spans="1:14" x14ac:dyDescent="0.2">
      <c r="A166" s="50">
        <v>3</v>
      </c>
      <c r="B166" s="1" t="s">
        <v>67</v>
      </c>
      <c r="C166" s="47"/>
      <c r="D166" s="52"/>
      <c r="E166" s="52"/>
      <c r="F166" s="181">
        <v>79640000</v>
      </c>
      <c r="G166" s="53" t="s">
        <v>27</v>
      </c>
      <c r="H166" s="52"/>
      <c r="I166" s="54">
        <f>F166/F179*100</f>
        <v>5.2359704307392967</v>
      </c>
      <c r="J166" s="54">
        <f t="shared" si="0"/>
        <v>62.079357106981412</v>
      </c>
      <c r="K166" s="54">
        <f t="shared" si="1"/>
        <v>62.079357106981412</v>
      </c>
      <c r="L166" s="54">
        <f t="shared" si="2"/>
        <v>3.2504567817146013</v>
      </c>
      <c r="M166" s="184">
        <v>49440000</v>
      </c>
      <c r="N166" s="55">
        <f t="shared" si="3"/>
        <v>3.2504567817146013</v>
      </c>
    </row>
    <row r="167" spans="1:14" x14ac:dyDescent="0.2">
      <c r="A167" s="50">
        <v>4</v>
      </c>
      <c r="B167" s="1" t="s">
        <v>68</v>
      </c>
      <c r="C167" s="47"/>
      <c r="D167" s="48"/>
      <c r="E167" s="48"/>
      <c r="F167" s="181">
        <v>21670000</v>
      </c>
      <c r="G167" s="56" t="s">
        <v>27</v>
      </c>
      <c r="H167" s="48"/>
      <c r="I167" s="57">
        <f>F167/F179*100</f>
        <v>1.4247046614028198</v>
      </c>
      <c r="J167" s="57">
        <f t="shared" si="0"/>
        <v>66.912782648823253</v>
      </c>
      <c r="K167" s="57">
        <f t="shared" si="1"/>
        <v>66.912782648823253</v>
      </c>
      <c r="L167" s="57">
        <f t="shared" si="2"/>
        <v>0.95330953347212211</v>
      </c>
      <c r="M167" s="184">
        <v>14500000</v>
      </c>
      <c r="N167" s="58">
        <f t="shared" si="3"/>
        <v>0.95330953347212211</v>
      </c>
    </row>
    <row r="168" spans="1:14" x14ac:dyDescent="0.2">
      <c r="A168" s="50">
        <v>5</v>
      </c>
      <c r="B168" s="1" t="s">
        <v>69</v>
      </c>
      <c r="C168" s="47"/>
      <c r="D168" s="48"/>
      <c r="E168" s="48"/>
      <c r="F168" s="181">
        <v>51852720</v>
      </c>
      <c r="G168" s="56" t="s">
        <v>27</v>
      </c>
      <c r="H168" s="48"/>
      <c r="I168" s="57">
        <f>F168/F179*100</f>
        <v>3.4090822284455569</v>
      </c>
      <c r="J168" s="57">
        <f t="shared" si="0"/>
        <v>64.385474860335194</v>
      </c>
      <c r="K168" s="57">
        <f t="shared" si="1"/>
        <v>64.385474860335194</v>
      </c>
      <c r="L168" s="57">
        <f t="shared" si="2"/>
        <v>2.194953781163969</v>
      </c>
      <c r="M168" s="184">
        <v>33385620</v>
      </c>
      <c r="N168" s="58">
        <f t="shared" si="3"/>
        <v>2.194953781163969</v>
      </c>
    </row>
    <row r="169" spans="1:14" x14ac:dyDescent="0.2">
      <c r="A169" s="50">
        <v>6</v>
      </c>
      <c r="B169" s="1" t="s">
        <v>70</v>
      </c>
      <c r="C169" s="47"/>
      <c r="D169" s="48"/>
      <c r="E169" s="48"/>
      <c r="F169" s="181">
        <v>859174</v>
      </c>
      <c r="G169" s="56" t="s">
        <v>27</v>
      </c>
      <c r="H169" s="48"/>
      <c r="I169" s="57">
        <f>F169/F179*100</f>
        <v>5.648681138699152E-2</v>
      </c>
      <c r="J169" s="57">
        <f t="shared" si="0"/>
        <v>67.315933675832838</v>
      </c>
      <c r="K169" s="57">
        <f t="shared" si="1"/>
        <v>67.315933675832838</v>
      </c>
      <c r="L169" s="57">
        <f t="shared" si="2"/>
        <v>3.8024624488860001E-2</v>
      </c>
      <c r="M169" s="184">
        <v>578361</v>
      </c>
      <c r="N169" s="58">
        <f t="shared" si="3"/>
        <v>3.8024624488860001E-2</v>
      </c>
    </row>
    <row r="170" spans="1:14" x14ac:dyDescent="0.2">
      <c r="A170" s="50">
        <v>7</v>
      </c>
      <c r="B170" s="1" t="s">
        <v>71</v>
      </c>
      <c r="C170" s="47"/>
      <c r="D170" s="48"/>
      <c r="E170" s="48"/>
      <c r="F170" s="181">
        <v>11944</v>
      </c>
      <c r="G170" s="56" t="s">
        <v>27</v>
      </c>
      <c r="H170" s="48"/>
      <c r="I170" s="57">
        <f>F170/F179*100</f>
        <v>7.8526407364076041E-4</v>
      </c>
      <c r="J170" s="57">
        <f t="shared" si="0"/>
        <v>64.718687206965839</v>
      </c>
      <c r="K170" s="57">
        <f t="shared" si="1"/>
        <v>64.718687206965839</v>
      </c>
      <c r="L170" s="57">
        <f t="shared" si="2"/>
        <v>5.0821259956824159E-4</v>
      </c>
      <c r="M170" s="184">
        <v>7730</v>
      </c>
      <c r="N170" s="58">
        <f t="shared" si="3"/>
        <v>5.0821259956824159E-4</v>
      </c>
    </row>
    <row r="171" spans="1:14" x14ac:dyDescent="0.2">
      <c r="A171" s="50">
        <v>8</v>
      </c>
      <c r="B171" s="1" t="s">
        <v>149</v>
      </c>
      <c r="C171" s="47"/>
      <c r="D171" s="48"/>
      <c r="E171" s="48"/>
      <c r="F171" s="181">
        <v>74603522</v>
      </c>
      <c r="G171" s="56" t="s">
        <v>27</v>
      </c>
      <c r="H171" s="48"/>
      <c r="I171" s="57">
        <f>F171/F179*100</f>
        <v>4.9048447415998062</v>
      </c>
      <c r="J171" s="57">
        <f>M171/F171*100</f>
        <v>37.516545130402825</v>
      </c>
      <c r="K171" s="57">
        <f>M171/F171*100</f>
        <v>37.516545130402825</v>
      </c>
      <c r="L171" s="57">
        <f>I171*J171/100</f>
        <v>1.8401282910584811</v>
      </c>
      <c r="M171" s="185">
        <v>27988664</v>
      </c>
      <c r="N171" s="58">
        <f t="shared" si="3"/>
        <v>1.8401282910584811</v>
      </c>
    </row>
    <row r="172" spans="1:14" x14ac:dyDescent="0.2">
      <c r="A172" s="50">
        <v>9</v>
      </c>
      <c r="B172" s="1" t="s">
        <v>150</v>
      </c>
      <c r="C172" s="47"/>
      <c r="D172" s="48"/>
      <c r="E172" s="48"/>
      <c r="F172" s="181">
        <v>1838709</v>
      </c>
      <c r="G172" s="56" t="s">
        <v>27</v>
      </c>
      <c r="H172" s="48"/>
      <c r="I172" s="57">
        <f>F172/F179*100</f>
        <v>0.12088681510213739</v>
      </c>
      <c r="J172" s="57">
        <f>M172/F172*100</f>
        <v>55.092023805833335</v>
      </c>
      <c r="K172" s="57">
        <f>M172/F172*100</f>
        <v>55.092023805833335</v>
      </c>
      <c r="L172" s="57">
        <f>I172*J172/100</f>
        <v>6.6598992954183256E-2</v>
      </c>
      <c r="M172" s="184">
        <v>1012982</v>
      </c>
      <c r="N172" s="58">
        <f>I172*K172/100</f>
        <v>6.6598992954183256E-2</v>
      </c>
    </row>
    <row r="173" spans="1:14" x14ac:dyDescent="0.2">
      <c r="A173" s="50">
        <v>10</v>
      </c>
      <c r="B173" s="1" t="s">
        <v>151</v>
      </c>
      <c r="C173" s="47"/>
      <c r="D173" s="48"/>
      <c r="E173" s="48"/>
      <c r="F173" s="181">
        <v>12870955</v>
      </c>
      <c r="G173" s="56" t="s">
        <v>27</v>
      </c>
      <c r="H173" s="48"/>
      <c r="I173" s="57">
        <f>F173/F179*100</f>
        <v>0.84620717975108128</v>
      </c>
      <c r="J173" s="57">
        <f>M173/F173*100</f>
        <v>23.611068487148003</v>
      </c>
      <c r="K173" s="57">
        <f>M173/F173*100</f>
        <v>23.611068487148003</v>
      </c>
      <c r="L173" s="57">
        <f>I173*J173/100</f>
        <v>0.19979855675419142</v>
      </c>
      <c r="M173" s="184">
        <v>3038970</v>
      </c>
      <c r="N173" s="58">
        <f>I173*K173/100</f>
        <v>0.19979855675419142</v>
      </c>
    </row>
    <row r="174" spans="1:14" x14ac:dyDescent="0.2">
      <c r="A174" s="50">
        <v>11</v>
      </c>
      <c r="B174" s="59" t="s">
        <v>156</v>
      </c>
      <c r="C174" s="47"/>
      <c r="D174" s="48"/>
      <c r="E174" s="48"/>
      <c r="F174" s="181">
        <v>233253600</v>
      </c>
      <c r="G174" s="56" t="s">
        <v>27</v>
      </c>
      <c r="H174" s="48"/>
      <c r="I174" s="57">
        <f>F174/F179*100</f>
        <v>15.335371075633999</v>
      </c>
      <c r="J174" s="57">
        <f t="shared" si="0"/>
        <v>48.82957776428745</v>
      </c>
      <c r="K174" s="57">
        <f t="shared" si="1"/>
        <v>48.82957776428745</v>
      </c>
      <c r="L174" s="57">
        <f t="shared" si="2"/>
        <v>7.4881969448187489</v>
      </c>
      <c r="M174" s="186">
        <v>113896748</v>
      </c>
      <c r="N174" s="58">
        <f t="shared" si="3"/>
        <v>7.4881969448187489</v>
      </c>
    </row>
    <row r="175" spans="1:14" x14ac:dyDescent="0.2">
      <c r="A175" s="50">
        <v>12</v>
      </c>
      <c r="B175" s="59" t="s">
        <v>157</v>
      </c>
      <c r="C175" s="47"/>
      <c r="D175" s="48"/>
      <c r="E175" s="48"/>
      <c r="F175" s="181">
        <v>27273600</v>
      </c>
      <c r="G175" s="56" t="s">
        <v>27</v>
      </c>
      <c r="H175" s="48"/>
      <c r="I175" s="57">
        <f>F175/F179*100</f>
        <v>1.7931160615245012</v>
      </c>
      <c r="J175" s="57">
        <f>M175/F175*100</f>
        <v>44.993612871054793</v>
      </c>
      <c r="K175" s="57">
        <f>M175/F175*100</f>
        <v>44.993612871054793</v>
      </c>
      <c r="L175" s="57">
        <f>I175*J175/100</f>
        <v>0.80678769905103875</v>
      </c>
      <c r="M175" s="186">
        <v>12271378</v>
      </c>
      <c r="N175" s="58">
        <f>I175*K175/100</f>
        <v>0.80678769905103875</v>
      </c>
    </row>
    <row r="176" spans="1:14" x14ac:dyDescent="0.2">
      <c r="A176" s="50">
        <v>13</v>
      </c>
      <c r="B176" s="1" t="s">
        <v>72</v>
      </c>
      <c r="C176" s="47"/>
      <c r="D176" s="48"/>
      <c r="E176" s="48"/>
      <c r="F176" s="182">
        <v>115798800</v>
      </c>
      <c r="G176" s="56" t="s">
        <v>27</v>
      </c>
      <c r="H176" s="48"/>
      <c r="I176" s="57">
        <f>F176/F179*100</f>
        <v>7.6132482761814879</v>
      </c>
      <c r="J176" s="57">
        <f>M176/F176*100</f>
        <v>51.057767438004539</v>
      </c>
      <c r="K176" s="57">
        <f>M176/F176*100</f>
        <v>51.057767438004539</v>
      </c>
      <c r="L176" s="57">
        <f>I176*J176/100</f>
        <v>3.8871545993306338</v>
      </c>
      <c r="M176" s="186">
        <v>59124282</v>
      </c>
      <c r="N176" s="58">
        <f>I176*K176/100</f>
        <v>3.8871545993306338</v>
      </c>
    </row>
    <row r="177" spans="1:14" x14ac:dyDescent="0.2">
      <c r="A177" s="50"/>
      <c r="B177" s="1" t="s">
        <v>73</v>
      </c>
      <c r="C177" s="47"/>
      <c r="D177" s="48"/>
      <c r="E177" s="48"/>
      <c r="F177" s="60"/>
      <c r="G177" s="56"/>
      <c r="H177" s="48"/>
      <c r="I177" s="57"/>
      <c r="J177" s="57"/>
      <c r="K177" s="57"/>
      <c r="L177" s="57"/>
      <c r="M177" s="57"/>
      <c r="N177" s="58"/>
    </row>
    <row r="178" spans="1:14" x14ac:dyDescent="0.2">
      <c r="A178" s="50"/>
      <c r="B178" s="279"/>
      <c r="C178" s="280"/>
      <c r="D178" s="52"/>
      <c r="E178" s="52"/>
      <c r="F178" s="54"/>
      <c r="G178" s="61"/>
      <c r="H178" s="62"/>
      <c r="I178" s="54"/>
      <c r="J178" s="54"/>
      <c r="K178" s="54"/>
      <c r="L178" s="54"/>
      <c r="M178" s="54"/>
      <c r="N178" s="63"/>
    </row>
    <row r="179" spans="1:14" ht="13.5" thickBot="1" x14ac:dyDescent="0.25">
      <c r="A179" s="281" t="s">
        <v>16</v>
      </c>
      <c r="B179" s="282"/>
      <c r="C179" s="282"/>
      <c r="D179" s="282"/>
      <c r="E179" s="283"/>
      <c r="F179" s="64">
        <f>SUM(F163:F178)</f>
        <v>1521016993</v>
      </c>
      <c r="G179" s="65" t="s">
        <v>27</v>
      </c>
      <c r="H179" s="66"/>
      <c r="I179" s="67">
        <f>SUM(I163:I178)</f>
        <v>100</v>
      </c>
      <c r="J179" s="64"/>
      <c r="K179" s="68"/>
      <c r="L179" s="64">
        <f>SUM(L163:L178)</f>
        <v>58.714670454704127</v>
      </c>
      <c r="M179" s="64">
        <f>SUM(M163:M178)</f>
        <v>893060115</v>
      </c>
      <c r="N179" s="69">
        <f>SUM(N163:N178)</f>
        <v>58.714670454704127</v>
      </c>
    </row>
    <row r="180" spans="1:14" ht="13.5" thickTop="1" x14ac:dyDescent="0.2"/>
    <row r="181" spans="1:14" x14ac:dyDescent="0.2">
      <c r="L181" s="70" t="str">
        <f>L208</f>
        <v>Benteng Jampea, 31 Agustus 2023</v>
      </c>
      <c r="M181" s="71"/>
    </row>
    <row r="182" spans="1:14" x14ac:dyDescent="0.2">
      <c r="L182" s="72"/>
      <c r="M182" s="71"/>
    </row>
    <row r="183" spans="1:14" x14ac:dyDescent="0.2">
      <c r="L183" s="73" t="s">
        <v>28</v>
      </c>
    </row>
    <row r="184" spans="1:14" x14ac:dyDescent="0.2">
      <c r="L184" s="73"/>
    </row>
    <row r="185" spans="1:14" x14ac:dyDescent="0.2">
      <c r="L185" s="73"/>
    </row>
    <row r="186" spans="1:14" x14ac:dyDescent="0.2">
      <c r="L186" s="74" t="s">
        <v>44</v>
      </c>
      <c r="M186" s="1"/>
      <c r="N186" s="1"/>
    </row>
    <row r="187" spans="1:14" x14ac:dyDescent="0.2">
      <c r="L187" s="1" t="s">
        <v>47</v>
      </c>
      <c r="M187" s="1"/>
      <c r="N187" s="1"/>
    </row>
    <row r="188" spans="1:14" ht="14.25" x14ac:dyDescent="0.2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</row>
    <row r="189" spans="1:14" ht="14.25" x14ac:dyDescent="0.2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</row>
    <row r="190" spans="1:14" ht="14.25" x14ac:dyDescent="0.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</row>
    <row r="191" spans="1:14" ht="14.25" x14ac:dyDescent="0.2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</row>
    <row r="192" spans="1:14" ht="14.25" x14ac:dyDescent="0.2">
      <c r="A192" s="4" t="s">
        <v>26</v>
      </c>
      <c r="C192" s="4" t="s">
        <v>32</v>
      </c>
      <c r="E192" s="37"/>
      <c r="F192" s="37"/>
      <c r="G192" s="37"/>
      <c r="H192" s="37"/>
      <c r="I192" s="37"/>
      <c r="J192" s="37"/>
      <c r="K192" s="37"/>
    </row>
    <row r="193" spans="1:14" ht="14.25" x14ac:dyDescent="0.2">
      <c r="A193" s="4" t="s">
        <v>23</v>
      </c>
      <c r="C193" s="4" t="s">
        <v>75</v>
      </c>
      <c r="E193" s="37"/>
      <c r="F193" s="37"/>
      <c r="G193" s="37"/>
      <c r="H193" s="37"/>
      <c r="I193" s="37"/>
      <c r="J193" s="37"/>
      <c r="K193" s="37"/>
    </row>
    <row r="194" spans="1:14" ht="14.25" x14ac:dyDescent="0.2">
      <c r="A194" s="4" t="s">
        <v>64</v>
      </c>
      <c r="C194" s="4" t="s">
        <v>77</v>
      </c>
      <c r="E194" s="37"/>
      <c r="F194" s="37"/>
      <c r="G194" s="37"/>
      <c r="H194" s="37"/>
      <c r="I194" s="37"/>
      <c r="J194" s="37"/>
      <c r="K194" s="37"/>
    </row>
    <row r="195" spans="1:14" ht="14.25" x14ac:dyDescent="0.2">
      <c r="E195" s="37"/>
      <c r="F195" s="37"/>
      <c r="G195" s="37"/>
      <c r="H195" s="37"/>
      <c r="I195" s="37"/>
      <c r="J195" s="37"/>
      <c r="K195" s="37"/>
    </row>
    <row r="196" spans="1:14" ht="13.5" thickBot="1" x14ac:dyDescent="0.25">
      <c r="A196" s="4" t="s">
        <v>24</v>
      </c>
      <c r="C196" s="4" t="s">
        <v>25</v>
      </c>
      <c r="K196" s="38" t="s">
        <v>15</v>
      </c>
      <c r="L196" s="39">
        <v>45139</v>
      </c>
    </row>
    <row r="197" spans="1:14" ht="13.5" thickTop="1" x14ac:dyDescent="0.2">
      <c r="A197" s="284" t="s">
        <v>0</v>
      </c>
      <c r="B197" s="287" t="s">
        <v>20</v>
      </c>
      <c r="C197" s="288"/>
      <c r="D197" s="293" t="s">
        <v>1</v>
      </c>
      <c r="E197" s="294"/>
      <c r="F197" s="295" t="s">
        <v>4</v>
      </c>
      <c r="G197" s="295" t="s">
        <v>5</v>
      </c>
      <c r="H197" s="295" t="s">
        <v>6</v>
      </c>
      <c r="I197" s="295" t="s">
        <v>17</v>
      </c>
      <c r="J197" s="308" t="s">
        <v>18</v>
      </c>
      <c r="K197" s="316"/>
      <c r="L197" s="293" t="s">
        <v>19</v>
      </c>
      <c r="M197" s="303"/>
      <c r="N197" s="304"/>
    </row>
    <row r="198" spans="1:14" x14ac:dyDescent="0.2">
      <c r="A198" s="299"/>
      <c r="B198" s="289"/>
      <c r="C198" s="290"/>
      <c r="D198" s="296" t="s">
        <v>2</v>
      </c>
      <c r="E198" s="296" t="s">
        <v>3</v>
      </c>
      <c r="F198" s="301"/>
      <c r="G198" s="296"/>
      <c r="H198" s="296"/>
      <c r="I198" s="314"/>
      <c r="J198" s="296" t="s">
        <v>7</v>
      </c>
      <c r="K198" s="296" t="s">
        <v>8</v>
      </c>
      <c r="L198" s="298" t="s">
        <v>7</v>
      </c>
      <c r="M198" s="305" t="s">
        <v>8</v>
      </c>
      <c r="N198" s="306"/>
    </row>
    <row r="199" spans="1:14" x14ac:dyDescent="0.2">
      <c r="A199" s="300"/>
      <c r="B199" s="291"/>
      <c r="C199" s="292"/>
      <c r="D199" s="297"/>
      <c r="E199" s="297"/>
      <c r="F199" s="302"/>
      <c r="G199" s="297"/>
      <c r="H199" s="297"/>
      <c r="I199" s="315"/>
      <c r="J199" s="302"/>
      <c r="K199" s="302"/>
      <c r="L199" s="297"/>
      <c r="M199" s="40" t="s">
        <v>9</v>
      </c>
      <c r="N199" s="41" t="s">
        <v>10</v>
      </c>
    </row>
    <row r="200" spans="1:14" x14ac:dyDescent="0.2">
      <c r="A200" s="42">
        <v>1</v>
      </c>
      <c r="B200" s="275">
        <v>2</v>
      </c>
      <c r="C200" s="276"/>
      <c r="D200" s="43">
        <v>3</v>
      </c>
      <c r="E200" s="43">
        <v>4</v>
      </c>
      <c r="F200" s="43">
        <v>5</v>
      </c>
      <c r="G200" s="43">
        <v>6</v>
      </c>
      <c r="H200" s="43">
        <v>7</v>
      </c>
      <c r="I200" s="43">
        <v>8</v>
      </c>
      <c r="J200" s="43">
        <v>9</v>
      </c>
      <c r="K200" s="43">
        <v>10</v>
      </c>
      <c r="L200" s="43">
        <v>11</v>
      </c>
      <c r="M200" s="43">
        <v>12</v>
      </c>
      <c r="N200" s="44">
        <v>13</v>
      </c>
    </row>
    <row r="201" spans="1:14" x14ac:dyDescent="0.2">
      <c r="A201" s="45"/>
      <c r="B201" s="46"/>
      <c r="C201" s="47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9"/>
    </row>
    <row r="202" spans="1:14" x14ac:dyDescent="0.2">
      <c r="A202" s="75">
        <v>1</v>
      </c>
      <c r="B202" s="1" t="s">
        <v>76</v>
      </c>
      <c r="C202" s="47"/>
      <c r="D202" s="48"/>
      <c r="E202" s="48" t="s">
        <v>31</v>
      </c>
      <c r="F202" s="76">
        <v>10000000</v>
      </c>
      <c r="G202" s="77" t="s">
        <v>27</v>
      </c>
      <c r="H202" s="77"/>
      <c r="I202" s="57">
        <f>F202/F206*100</f>
        <v>100</v>
      </c>
      <c r="J202" s="57">
        <f>M202/F202*100</f>
        <v>0</v>
      </c>
      <c r="K202" s="57">
        <f>M202/F202*100</f>
        <v>0</v>
      </c>
      <c r="L202" s="57">
        <f>I202*J202/100</f>
        <v>0</v>
      </c>
      <c r="M202" s="57">
        <v>0</v>
      </c>
      <c r="N202" s="58">
        <f>I202*K202/100</f>
        <v>0</v>
      </c>
    </row>
    <row r="203" spans="1:14" x14ac:dyDescent="0.2">
      <c r="A203" s="75"/>
      <c r="B203" s="1"/>
      <c r="C203" s="51"/>
      <c r="D203" s="48"/>
      <c r="E203" s="48"/>
      <c r="F203" s="76"/>
      <c r="G203" s="77"/>
      <c r="H203" s="77"/>
      <c r="I203" s="57"/>
      <c r="J203" s="57"/>
      <c r="K203" s="57"/>
      <c r="L203" s="57"/>
      <c r="M203" s="57"/>
      <c r="N203" s="58"/>
    </row>
    <row r="204" spans="1:14" x14ac:dyDescent="0.2">
      <c r="A204" s="75"/>
      <c r="B204" s="277"/>
      <c r="C204" s="278"/>
      <c r="D204" s="48"/>
      <c r="E204" s="48"/>
      <c r="F204" s="76"/>
      <c r="G204" s="77"/>
      <c r="H204" s="77"/>
      <c r="I204" s="57"/>
      <c r="J204" s="57"/>
      <c r="K204" s="57"/>
      <c r="L204" s="57"/>
      <c r="M204" s="57"/>
      <c r="N204" s="58"/>
    </row>
    <row r="205" spans="1:14" x14ac:dyDescent="0.2">
      <c r="A205" s="45"/>
      <c r="B205" s="46"/>
      <c r="C205" s="78"/>
      <c r="D205" s="48"/>
      <c r="E205" s="48"/>
      <c r="F205" s="57"/>
      <c r="G205" s="77"/>
      <c r="H205" s="48"/>
      <c r="I205" s="57"/>
      <c r="J205" s="57"/>
      <c r="K205" s="57"/>
      <c r="L205" s="57"/>
      <c r="M205" s="57"/>
      <c r="N205" s="58"/>
    </row>
    <row r="206" spans="1:14" ht="13.5" thickBot="1" x14ac:dyDescent="0.25">
      <c r="A206" s="281" t="s">
        <v>16</v>
      </c>
      <c r="B206" s="282"/>
      <c r="C206" s="282"/>
      <c r="D206" s="282"/>
      <c r="E206" s="283"/>
      <c r="F206" s="64">
        <f>SUM(F201:F205)</f>
        <v>10000000</v>
      </c>
      <c r="G206" s="65"/>
      <c r="H206" s="66"/>
      <c r="I206" s="67">
        <f>SUM(I201:I205)</f>
        <v>100</v>
      </c>
      <c r="J206" s="64"/>
      <c r="K206" s="68"/>
      <c r="L206" s="64">
        <f>SUM(L201:L205)</f>
        <v>0</v>
      </c>
      <c r="M206" s="64">
        <f>SUM(M201:M205)</f>
        <v>0</v>
      </c>
      <c r="N206" s="69">
        <f>SUM(N201:N205)</f>
        <v>0</v>
      </c>
    </row>
    <row r="207" spans="1:14" ht="13.5" thickTop="1" x14ac:dyDescent="0.2"/>
    <row r="208" spans="1:14" x14ac:dyDescent="0.2">
      <c r="L208" s="72" t="s">
        <v>182</v>
      </c>
      <c r="M208" s="71"/>
    </row>
    <row r="210" spans="1:14" x14ac:dyDescent="0.2">
      <c r="L210" s="73" t="s">
        <v>28</v>
      </c>
    </row>
    <row r="211" spans="1:14" x14ac:dyDescent="0.2">
      <c r="L211" s="73"/>
    </row>
    <row r="212" spans="1:14" x14ac:dyDescent="0.2">
      <c r="L212" s="73"/>
    </row>
    <row r="213" spans="1:14" x14ac:dyDescent="0.2">
      <c r="L213" s="74" t="s">
        <v>44</v>
      </c>
      <c r="M213" s="1"/>
      <c r="N213" s="1"/>
    </row>
    <row r="214" spans="1:14" x14ac:dyDescent="0.2">
      <c r="L214" s="1" t="s">
        <v>47</v>
      </c>
      <c r="M214" s="1"/>
      <c r="N214" s="1"/>
    </row>
    <row r="215" spans="1:14" ht="14.25" x14ac:dyDescent="0.2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</row>
    <row r="216" spans="1:14" ht="14.25" x14ac:dyDescent="0.2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</row>
    <row r="217" spans="1:14" ht="14.25" x14ac:dyDescent="0.2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</row>
    <row r="218" spans="1:14" ht="14.25" x14ac:dyDescent="0.2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</row>
    <row r="219" spans="1:14" ht="14.25" x14ac:dyDescent="0.2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</row>
    <row r="220" spans="1:14" ht="14.25" x14ac:dyDescent="0.2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</row>
    <row r="221" spans="1:14" ht="14.25" x14ac:dyDescent="0.2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</row>
    <row r="222" spans="1:14" ht="14.25" x14ac:dyDescent="0.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</row>
    <row r="223" spans="1:14" ht="14.25" x14ac:dyDescent="0.2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</row>
    <row r="224" spans="1:14" ht="14.25" x14ac:dyDescent="0.2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</row>
    <row r="225" spans="1:14" ht="14.25" x14ac:dyDescent="0.2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</row>
    <row r="226" spans="1:14" ht="14.25" x14ac:dyDescent="0.2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</row>
    <row r="227" spans="1:14" ht="14.25" x14ac:dyDescent="0.2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</row>
    <row r="228" spans="1:14" ht="14.25" x14ac:dyDescent="0.2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</row>
    <row r="229" spans="1:14" ht="14.25" x14ac:dyDescent="0.2">
      <c r="A229" s="4" t="s">
        <v>26</v>
      </c>
      <c r="C229" s="4" t="s">
        <v>32</v>
      </c>
      <c r="E229" s="37"/>
      <c r="F229" s="37"/>
      <c r="G229" s="37"/>
      <c r="H229" s="37"/>
      <c r="I229" s="37"/>
      <c r="J229" s="37"/>
      <c r="K229" s="37"/>
    </row>
    <row r="230" spans="1:14" ht="14.25" x14ac:dyDescent="0.2">
      <c r="A230" s="4" t="s">
        <v>23</v>
      </c>
      <c r="C230" s="4" t="s">
        <v>78</v>
      </c>
      <c r="E230" s="37"/>
      <c r="F230" s="37"/>
      <c r="G230" s="37"/>
      <c r="H230" s="37"/>
      <c r="I230" s="37"/>
      <c r="J230" s="37"/>
      <c r="K230" s="37"/>
    </row>
    <row r="231" spans="1:14" ht="14.25" x14ac:dyDescent="0.2">
      <c r="A231" s="4" t="s">
        <v>64</v>
      </c>
      <c r="C231" s="4" t="s">
        <v>79</v>
      </c>
      <c r="E231" s="37"/>
      <c r="F231" s="37"/>
      <c r="G231" s="37"/>
      <c r="H231" s="37"/>
      <c r="I231" s="37"/>
      <c r="J231" s="37"/>
      <c r="K231" s="37"/>
    </row>
    <row r="232" spans="1:14" ht="14.25" x14ac:dyDescent="0.2">
      <c r="E232" s="37"/>
      <c r="F232" s="37"/>
      <c r="G232" s="37"/>
      <c r="H232" s="37"/>
      <c r="I232" s="37"/>
      <c r="J232" s="37"/>
      <c r="K232" s="37"/>
    </row>
    <row r="233" spans="1:14" ht="13.5" thickBot="1" x14ac:dyDescent="0.25">
      <c r="A233" s="4" t="s">
        <v>24</v>
      </c>
      <c r="C233" s="4" t="s">
        <v>25</v>
      </c>
      <c r="K233" s="38" t="s">
        <v>15</v>
      </c>
      <c r="L233" s="39">
        <f>L196</f>
        <v>45139</v>
      </c>
    </row>
    <row r="234" spans="1:14" ht="13.5" thickTop="1" x14ac:dyDescent="0.2">
      <c r="A234" s="284" t="s">
        <v>0</v>
      </c>
      <c r="B234" s="287" t="s">
        <v>20</v>
      </c>
      <c r="C234" s="288"/>
      <c r="D234" s="293" t="s">
        <v>1</v>
      </c>
      <c r="E234" s="294"/>
      <c r="F234" s="295" t="s">
        <v>4</v>
      </c>
      <c r="G234" s="295" t="s">
        <v>5</v>
      </c>
      <c r="H234" s="295" t="s">
        <v>6</v>
      </c>
      <c r="I234" s="295" t="s">
        <v>17</v>
      </c>
      <c r="J234" s="308" t="s">
        <v>18</v>
      </c>
      <c r="K234" s="316"/>
      <c r="L234" s="293" t="s">
        <v>19</v>
      </c>
      <c r="M234" s="303"/>
      <c r="N234" s="304"/>
    </row>
    <row r="235" spans="1:14" x14ac:dyDescent="0.2">
      <c r="A235" s="299"/>
      <c r="B235" s="289"/>
      <c r="C235" s="290"/>
      <c r="D235" s="296" t="s">
        <v>2</v>
      </c>
      <c r="E235" s="296" t="s">
        <v>3</v>
      </c>
      <c r="F235" s="301"/>
      <c r="G235" s="296"/>
      <c r="H235" s="296"/>
      <c r="I235" s="314"/>
      <c r="J235" s="296" t="s">
        <v>7</v>
      </c>
      <c r="K235" s="296" t="s">
        <v>8</v>
      </c>
      <c r="L235" s="298" t="s">
        <v>7</v>
      </c>
      <c r="M235" s="305" t="s">
        <v>8</v>
      </c>
      <c r="N235" s="306"/>
    </row>
    <row r="236" spans="1:14" x14ac:dyDescent="0.2">
      <c r="A236" s="300"/>
      <c r="B236" s="291"/>
      <c r="C236" s="292"/>
      <c r="D236" s="297"/>
      <c r="E236" s="297"/>
      <c r="F236" s="302"/>
      <c r="G236" s="297"/>
      <c r="H236" s="297"/>
      <c r="I236" s="315"/>
      <c r="J236" s="302"/>
      <c r="K236" s="302"/>
      <c r="L236" s="297"/>
      <c r="M236" s="40" t="s">
        <v>9</v>
      </c>
      <c r="N236" s="41" t="s">
        <v>10</v>
      </c>
    </row>
    <row r="237" spans="1:14" x14ac:dyDescent="0.2">
      <c r="A237" s="42">
        <v>1</v>
      </c>
      <c r="B237" s="275">
        <v>2</v>
      </c>
      <c r="C237" s="276"/>
      <c r="D237" s="43">
        <v>3</v>
      </c>
      <c r="E237" s="43">
        <v>4</v>
      </c>
      <c r="F237" s="43">
        <v>5</v>
      </c>
      <c r="G237" s="43">
        <v>6</v>
      </c>
      <c r="H237" s="43">
        <v>7</v>
      </c>
      <c r="I237" s="43">
        <v>8</v>
      </c>
      <c r="J237" s="43">
        <v>9</v>
      </c>
      <c r="K237" s="43">
        <v>10</v>
      </c>
      <c r="L237" s="43">
        <v>11</v>
      </c>
      <c r="M237" s="43">
        <v>12</v>
      </c>
      <c r="N237" s="44">
        <v>13</v>
      </c>
    </row>
    <row r="238" spans="1:14" x14ac:dyDescent="0.2">
      <c r="A238" s="45"/>
      <c r="B238" s="46"/>
      <c r="C238" s="47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9"/>
    </row>
    <row r="239" spans="1:14" x14ac:dyDescent="0.2">
      <c r="A239" s="75">
        <v>1</v>
      </c>
      <c r="B239" s="1" t="s">
        <v>55</v>
      </c>
      <c r="C239" s="47"/>
      <c r="D239" s="48"/>
      <c r="E239" s="48" t="s">
        <v>31</v>
      </c>
      <c r="F239" s="76">
        <v>28000000</v>
      </c>
      <c r="G239" s="77" t="s">
        <v>27</v>
      </c>
      <c r="H239" s="77"/>
      <c r="I239" s="57">
        <f>F239/F243*100</f>
        <v>100</v>
      </c>
      <c r="J239" s="57">
        <f>M239/F239*100</f>
        <v>88.810714285714283</v>
      </c>
      <c r="K239" s="57">
        <f>M239/F239*100</f>
        <v>88.810714285714283</v>
      </c>
      <c r="L239" s="57">
        <f>I239*J239/100</f>
        <v>88.810714285714269</v>
      </c>
      <c r="M239" s="76">
        <v>24867000</v>
      </c>
      <c r="N239" s="58">
        <f>I239*K239/100</f>
        <v>88.810714285714269</v>
      </c>
    </row>
    <row r="240" spans="1:14" x14ac:dyDescent="0.2">
      <c r="A240" s="75"/>
      <c r="B240" s="1" t="s">
        <v>56</v>
      </c>
      <c r="C240" s="51"/>
      <c r="D240" s="48"/>
      <c r="E240" s="48"/>
      <c r="F240" s="76"/>
      <c r="G240" s="77"/>
      <c r="H240" s="77"/>
      <c r="I240" s="57"/>
      <c r="J240" s="57"/>
      <c r="K240" s="57"/>
      <c r="L240" s="57"/>
      <c r="M240" s="57"/>
      <c r="N240" s="58"/>
    </row>
    <row r="241" spans="1:14" x14ac:dyDescent="0.2">
      <c r="A241" s="75"/>
      <c r="B241" s="277"/>
      <c r="C241" s="278"/>
      <c r="D241" s="48"/>
      <c r="E241" s="48"/>
      <c r="F241" s="76"/>
      <c r="G241" s="77"/>
      <c r="H241" s="77"/>
      <c r="I241" s="57"/>
      <c r="J241" s="57"/>
      <c r="K241" s="57"/>
      <c r="L241" s="57"/>
      <c r="M241" s="57"/>
      <c r="N241" s="58"/>
    </row>
    <row r="242" spans="1:14" x14ac:dyDescent="0.2">
      <c r="A242" s="45"/>
      <c r="B242" s="46"/>
      <c r="C242" s="78"/>
      <c r="D242" s="48"/>
      <c r="E242" s="48"/>
      <c r="F242" s="57"/>
      <c r="G242" s="77"/>
      <c r="H242" s="48"/>
      <c r="I242" s="57"/>
      <c r="J242" s="57"/>
      <c r="K242" s="57"/>
      <c r="L242" s="57"/>
      <c r="M242" s="57"/>
      <c r="N242" s="58"/>
    </row>
    <row r="243" spans="1:14" ht="13.5" thickBot="1" x14ac:dyDescent="0.25">
      <c r="A243" s="281" t="s">
        <v>16</v>
      </c>
      <c r="B243" s="282"/>
      <c r="C243" s="282"/>
      <c r="D243" s="282"/>
      <c r="E243" s="283"/>
      <c r="F243" s="64">
        <f>SUM(F238:F242)</f>
        <v>28000000</v>
      </c>
      <c r="G243" s="65"/>
      <c r="H243" s="66"/>
      <c r="I243" s="67">
        <f>SUM(I238:I242)</f>
        <v>100</v>
      </c>
      <c r="J243" s="64"/>
      <c r="K243" s="68"/>
      <c r="L243" s="64">
        <f>SUM(L238:L242)</f>
        <v>88.810714285714269</v>
      </c>
      <c r="M243" s="64">
        <f>SUM(M238:M242)</f>
        <v>24867000</v>
      </c>
      <c r="N243" s="69">
        <f>SUM(N238:N242)</f>
        <v>88.810714285714269</v>
      </c>
    </row>
    <row r="244" spans="1:14" ht="13.5" thickTop="1" x14ac:dyDescent="0.2"/>
    <row r="245" spans="1:14" x14ac:dyDescent="0.2">
      <c r="L245" s="72" t="str">
        <f>L208</f>
        <v>Benteng Jampea, 31 Agustus 2023</v>
      </c>
      <c r="M245" s="71"/>
    </row>
    <row r="247" spans="1:14" x14ac:dyDescent="0.2">
      <c r="L247" s="73" t="s">
        <v>28</v>
      </c>
    </row>
    <row r="248" spans="1:14" x14ac:dyDescent="0.2">
      <c r="L248" s="73"/>
    </row>
    <row r="249" spans="1:14" x14ac:dyDescent="0.2">
      <c r="L249" s="73"/>
    </row>
    <row r="250" spans="1:14" x14ac:dyDescent="0.2">
      <c r="L250" s="74" t="s">
        <v>44</v>
      </c>
      <c r="M250" s="1"/>
      <c r="N250" s="1"/>
    </row>
    <row r="251" spans="1:14" x14ac:dyDescent="0.2">
      <c r="L251" s="1" t="s">
        <v>47</v>
      </c>
      <c r="M251" s="1"/>
      <c r="N251" s="1"/>
    </row>
    <row r="252" spans="1:14" ht="14.25" x14ac:dyDescent="0.2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</row>
    <row r="253" spans="1:14" ht="14.25" x14ac:dyDescent="0.2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</row>
    <row r="254" spans="1:14" ht="14.25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</row>
    <row r="255" spans="1:14" ht="14.25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</row>
    <row r="256" spans="1:14" ht="14.25" x14ac:dyDescent="0.2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</row>
    <row r="257" spans="1:14" ht="14.25" x14ac:dyDescent="0.2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</row>
    <row r="258" spans="1:14" ht="14.25" x14ac:dyDescent="0.2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</row>
    <row r="259" spans="1:14" ht="14.25" x14ac:dyDescent="0.2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</row>
    <row r="260" spans="1:14" ht="14.25" x14ac:dyDescent="0.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</row>
    <row r="261" spans="1:14" ht="14.25" x14ac:dyDescent="0.2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</row>
    <row r="262" spans="1:14" ht="14.25" x14ac:dyDescent="0.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</row>
    <row r="263" spans="1:14" ht="14.25" x14ac:dyDescent="0.2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</row>
    <row r="264" spans="1:14" ht="14.25" x14ac:dyDescent="0.2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</row>
    <row r="265" spans="1:14" ht="14.25" x14ac:dyDescent="0.2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</row>
    <row r="266" spans="1:14" ht="14.25" x14ac:dyDescent="0.2">
      <c r="A266" s="4" t="s">
        <v>26</v>
      </c>
      <c r="C266" s="4" t="s">
        <v>32</v>
      </c>
      <c r="E266" s="37"/>
      <c r="F266" s="37"/>
      <c r="G266" s="37"/>
      <c r="H266" s="37"/>
      <c r="I266" s="37"/>
      <c r="J266" s="37"/>
      <c r="K266" s="37"/>
    </row>
    <row r="267" spans="1:14" ht="14.25" x14ac:dyDescent="0.2">
      <c r="A267" s="4" t="s">
        <v>23</v>
      </c>
      <c r="C267" s="4" t="s">
        <v>78</v>
      </c>
      <c r="E267" s="37"/>
      <c r="F267" s="37"/>
      <c r="G267" s="37"/>
      <c r="H267" s="37"/>
      <c r="I267" s="37"/>
      <c r="J267" s="37"/>
      <c r="K267" s="37"/>
    </row>
    <row r="268" spans="1:14" ht="14.25" x14ac:dyDescent="0.2">
      <c r="A268" s="4" t="s">
        <v>64</v>
      </c>
      <c r="C268" s="4" t="s">
        <v>80</v>
      </c>
      <c r="E268" s="37"/>
      <c r="F268" s="37"/>
      <c r="G268" s="37"/>
      <c r="H268" s="37"/>
      <c r="I268" s="37"/>
      <c r="J268" s="37"/>
      <c r="K268" s="37"/>
    </row>
    <row r="269" spans="1:14" ht="14.25" x14ac:dyDescent="0.2">
      <c r="E269" s="37"/>
      <c r="F269" s="37"/>
      <c r="G269" s="37"/>
      <c r="H269" s="37"/>
      <c r="I269" s="37"/>
      <c r="J269" s="37"/>
      <c r="K269" s="37"/>
    </row>
    <row r="270" spans="1:14" ht="13.5" thickBot="1" x14ac:dyDescent="0.25">
      <c r="A270" s="4" t="s">
        <v>24</v>
      </c>
      <c r="C270" s="4" t="s">
        <v>25</v>
      </c>
      <c r="K270" s="38" t="s">
        <v>15</v>
      </c>
      <c r="L270" s="39">
        <f>L233</f>
        <v>45139</v>
      </c>
    </row>
    <row r="271" spans="1:14" ht="13.5" thickTop="1" x14ac:dyDescent="0.2">
      <c r="A271" s="284" t="s">
        <v>0</v>
      </c>
      <c r="B271" s="287" t="s">
        <v>20</v>
      </c>
      <c r="C271" s="288"/>
      <c r="D271" s="293" t="s">
        <v>1</v>
      </c>
      <c r="E271" s="294"/>
      <c r="F271" s="295" t="s">
        <v>4</v>
      </c>
      <c r="G271" s="295" t="s">
        <v>5</v>
      </c>
      <c r="H271" s="295" t="s">
        <v>6</v>
      </c>
      <c r="I271" s="295" t="s">
        <v>17</v>
      </c>
      <c r="J271" s="308" t="s">
        <v>18</v>
      </c>
      <c r="K271" s="316"/>
      <c r="L271" s="293" t="s">
        <v>19</v>
      </c>
      <c r="M271" s="303"/>
      <c r="N271" s="304"/>
    </row>
    <row r="272" spans="1:14" x14ac:dyDescent="0.2">
      <c r="A272" s="299"/>
      <c r="B272" s="289"/>
      <c r="C272" s="290"/>
      <c r="D272" s="296" t="s">
        <v>2</v>
      </c>
      <c r="E272" s="296" t="s">
        <v>3</v>
      </c>
      <c r="F272" s="301"/>
      <c r="G272" s="296"/>
      <c r="H272" s="296"/>
      <c r="I272" s="314"/>
      <c r="J272" s="296" t="s">
        <v>7</v>
      </c>
      <c r="K272" s="296" t="s">
        <v>8</v>
      </c>
      <c r="L272" s="298" t="s">
        <v>7</v>
      </c>
      <c r="M272" s="305" t="s">
        <v>8</v>
      </c>
      <c r="N272" s="306"/>
    </row>
    <row r="273" spans="1:14" x14ac:dyDescent="0.2">
      <c r="A273" s="300"/>
      <c r="B273" s="291"/>
      <c r="C273" s="292"/>
      <c r="D273" s="297"/>
      <c r="E273" s="297"/>
      <c r="F273" s="302"/>
      <c r="G273" s="297"/>
      <c r="H273" s="297"/>
      <c r="I273" s="315"/>
      <c r="J273" s="302"/>
      <c r="K273" s="302"/>
      <c r="L273" s="297"/>
      <c r="M273" s="40" t="s">
        <v>9</v>
      </c>
      <c r="N273" s="41" t="s">
        <v>10</v>
      </c>
    </row>
    <row r="274" spans="1:14" x14ac:dyDescent="0.2">
      <c r="A274" s="42">
        <v>1</v>
      </c>
      <c r="B274" s="275">
        <v>2</v>
      </c>
      <c r="C274" s="276"/>
      <c r="D274" s="43">
        <v>3</v>
      </c>
      <c r="E274" s="43">
        <v>4</v>
      </c>
      <c r="F274" s="43">
        <v>5</v>
      </c>
      <c r="G274" s="43">
        <v>6</v>
      </c>
      <c r="H274" s="43">
        <v>7</v>
      </c>
      <c r="I274" s="43">
        <v>8</v>
      </c>
      <c r="J274" s="43">
        <v>9</v>
      </c>
      <c r="K274" s="43">
        <v>10</v>
      </c>
      <c r="L274" s="43">
        <v>11</v>
      </c>
      <c r="M274" s="43">
        <v>12</v>
      </c>
      <c r="N274" s="44">
        <v>13</v>
      </c>
    </row>
    <row r="275" spans="1:14" x14ac:dyDescent="0.2">
      <c r="A275" s="45"/>
      <c r="B275" s="46"/>
      <c r="C275" s="47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9"/>
    </row>
    <row r="276" spans="1:14" x14ac:dyDescent="0.2">
      <c r="A276" s="75">
        <v>1</v>
      </c>
      <c r="B276" s="1" t="s">
        <v>57</v>
      </c>
      <c r="C276" s="47"/>
      <c r="D276" s="48"/>
      <c r="E276" s="48" t="s">
        <v>31</v>
      </c>
      <c r="F276" s="76">
        <v>1152000</v>
      </c>
      <c r="G276" s="77" t="s">
        <v>27</v>
      </c>
      <c r="H276" s="77"/>
      <c r="I276" s="57">
        <f>F276/F280*100</f>
        <v>100</v>
      </c>
      <c r="J276" s="57">
        <f>M276/F276*100</f>
        <v>26.041666666666668</v>
      </c>
      <c r="K276" s="57">
        <f>M276/F276*100</f>
        <v>26.041666666666668</v>
      </c>
      <c r="L276" s="57">
        <f>I276*J276/100</f>
        <v>26.041666666666671</v>
      </c>
      <c r="M276" s="57">
        <v>300000</v>
      </c>
      <c r="N276" s="58">
        <f>I276*K276/100</f>
        <v>26.041666666666671</v>
      </c>
    </row>
    <row r="277" spans="1:14" x14ac:dyDescent="0.2">
      <c r="A277" s="75"/>
      <c r="B277" s="1" t="s">
        <v>58</v>
      </c>
      <c r="C277" s="51"/>
      <c r="D277" s="48"/>
      <c r="E277" s="48"/>
      <c r="F277" s="76"/>
      <c r="G277" s="77"/>
      <c r="H277" s="77"/>
      <c r="I277" s="57"/>
      <c r="J277" s="57"/>
      <c r="K277" s="57"/>
      <c r="L277" s="57"/>
      <c r="M277" s="57"/>
      <c r="N277" s="58"/>
    </row>
    <row r="278" spans="1:14" x14ac:dyDescent="0.2">
      <c r="A278" s="75"/>
      <c r="B278" s="277"/>
      <c r="C278" s="278"/>
      <c r="D278" s="48"/>
      <c r="E278" s="48"/>
      <c r="F278" s="76"/>
      <c r="G278" s="77"/>
      <c r="H278" s="77"/>
      <c r="I278" s="57"/>
      <c r="J278" s="57"/>
      <c r="K278" s="57"/>
      <c r="L278" s="57"/>
      <c r="M278" s="57"/>
      <c r="N278" s="58"/>
    </row>
    <row r="279" spans="1:14" x14ac:dyDescent="0.2">
      <c r="A279" s="45"/>
      <c r="B279" s="46"/>
      <c r="C279" s="78"/>
      <c r="D279" s="48"/>
      <c r="E279" s="48"/>
      <c r="F279" s="57"/>
      <c r="G279" s="77"/>
      <c r="H279" s="48"/>
      <c r="I279" s="57"/>
      <c r="J279" s="57"/>
      <c r="K279" s="57"/>
      <c r="L279" s="57"/>
      <c r="M279" s="57"/>
      <c r="N279" s="58"/>
    </row>
    <row r="280" spans="1:14" ht="13.5" thickBot="1" x14ac:dyDescent="0.25">
      <c r="A280" s="281" t="s">
        <v>16</v>
      </c>
      <c r="B280" s="282"/>
      <c r="C280" s="282"/>
      <c r="D280" s="282"/>
      <c r="E280" s="283"/>
      <c r="F280" s="64">
        <f>SUM(F275:F279)</f>
        <v>1152000</v>
      </c>
      <c r="G280" s="65"/>
      <c r="H280" s="66"/>
      <c r="I280" s="67">
        <f>SUM(I275:I279)</f>
        <v>100</v>
      </c>
      <c r="J280" s="64"/>
      <c r="K280" s="68"/>
      <c r="L280" s="64">
        <f>SUM(L275:L279)</f>
        <v>26.041666666666671</v>
      </c>
      <c r="M280" s="64">
        <f>SUM(M275:M279)</f>
        <v>300000</v>
      </c>
      <c r="N280" s="69">
        <f>SUM(N275:N279)</f>
        <v>26.041666666666671</v>
      </c>
    </row>
    <row r="281" spans="1:14" ht="13.5" thickTop="1" x14ac:dyDescent="0.2"/>
    <row r="282" spans="1:14" x14ac:dyDescent="0.2">
      <c r="L282" s="72" t="str">
        <f>L245</f>
        <v>Benteng Jampea, 31 Agustus 2023</v>
      </c>
      <c r="M282" s="71"/>
    </row>
    <row r="284" spans="1:14" x14ac:dyDescent="0.2">
      <c r="L284" s="73" t="s">
        <v>28</v>
      </c>
    </row>
    <row r="285" spans="1:14" x14ac:dyDescent="0.2">
      <c r="L285" s="73"/>
    </row>
    <row r="286" spans="1:14" x14ac:dyDescent="0.2">
      <c r="L286" s="73"/>
    </row>
    <row r="287" spans="1:14" x14ac:dyDescent="0.2">
      <c r="L287" s="74" t="s">
        <v>44</v>
      </c>
      <c r="M287" s="1"/>
      <c r="N287" s="1"/>
    </row>
    <row r="288" spans="1:14" x14ac:dyDescent="0.2">
      <c r="L288" s="1" t="s">
        <v>47</v>
      </c>
      <c r="M288" s="1"/>
      <c r="N288" s="1"/>
    </row>
    <row r="289" spans="1:14" ht="14.25" x14ac:dyDescent="0.2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</row>
    <row r="290" spans="1:14" ht="14.25" x14ac:dyDescent="0.2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</row>
    <row r="291" spans="1:14" ht="14.25" x14ac:dyDescent="0.2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</row>
    <row r="292" spans="1:14" ht="14.25" x14ac:dyDescent="0.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</row>
    <row r="293" spans="1:14" ht="14.25" x14ac:dyDescent="0.2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</row>
    <row r="294" spans="1:14" ht="14.25" x14ac:dyDescent="0.2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</row>
    <row r="295" spans="1:14" ht="14.25" x14ac:dyDescent="0.2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</row>
    <row r="296" spans="1:14" ht="14.25" x14ac:dyDescent="0.2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</row>
    <row r="297" spans="1:14" ht="14.25" x14ac:dyDescent="0.2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</row>
    <row r="298" spans="1:14" ht="14.25" x14ac:dyDescent="0.2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</row>
    <row r="299" spans="1:14" ht="14.25" x14ac:dyDescent="0.2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</row>
    <row r="300" spans="1:14" ht="14.25" x14ac:dyDescent="0.2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</row>
    <row r="301" spans="1:14" ht="14.25" x14ac:dyDescent="0.2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</row>
    <row r="302" spans="1:14" ht="14.25" x14ac:dyDescent="0.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</row>
    <row r="303" spans="1:14" ht="14.25" x14ac:dyDescent="0.2">
      <c r="A303" s="4" t="s">
        <v>26</v>
      </c>
      <c r="C303" s="4" t="s">
        <v>32</v>
      </c>
      <c r="E303" s="37"/>
      <c r="F303" s="37"/>
      <c r="G303" s="37"/>
      <c r="H303" s="37"/>
      <c r="I303" s="37"/>
      <c r="J303" s="37"/>
      <c r="K303" s="37"/>
    </row>
    <row r="304" spans="1:14" ht="14.25" x14ac:dyDescent="0.2">
      <c r="A304" s="4" t="s">
        <v>23</v>
      </c>
      <c r="C304" s="4" t="s">
        <v>78</v>
      </c>
      <c r="E304" s="37"/>
      <c r="F304" s="37"/>
      <c r="G304" s="37"/>
      <c r="H304" s="37"/>
      <c r="I304" s="37"/>
      <c r="J304" s="37"/>
      <c r="K304" s="37"/>
    </row>
    <row r="305" spans="1:14" ht="14.25" x14ac:dyDescent="0.2">
      <c r="A305" s="4" t="s">
        <v>64</v>
      </c>
      <c r="C305" s="4" t="s">
        <v>81</v>
      </c>
      <c r="E305" s="37"/>
      <c r="F305" s="37"/>
      <c r="G305" s="37"/>
      <c r="H305" s="37"/>
      <c r="I305" s="37"/>
      <c r="J305" s="37"/>
      <c r="K305" s="37"/>
    </row>
    <row r="306" spans="1:14" ht="14.25" x14ac:dyDescent="0.2">
      <c r="E306" s="37"/>
      <c r="F306" s="37"/>
      <c r="G306" s="37"/>
      <c r="H306" s="37"/>
      <c r="I306" s="37"/>
      <c r="J306" s="37"/>
      <c r="K306" s="37"/>
    </row>
    <row r="307" spans="1:14" ht="13.5" thickBot="1" x14ac:dyDescent="0.25">
      <c r="A307" s="4" t="s">
        <v>24</v>
      </c>
      <c r="C307" s="4" t="s">
        <v>25</v>
      </c>
      <c r="K307" s="38" t="s">
        <v>15</v>
      </c>
      <c r="L307" s="39">
        <f>L270</f>
        <v>45139</v>
      </c>
    </row>
    <row r="308" spans="1:14" ht="13.5" thickTop="1" x14ac:dyDescent="0.2">
      <c r="A308" s="284" t="s">
        <v>0</v>
      </c>
      <c r="B308" s="287" t="s">
        <v>20</v>
      </c>
      <c r="C308" s="288"/>
      <c r="D308" s="293" t="s">
        <v>1</v>
      </c>
      <c r="E308" s="294"/>
      <c r="F308" s="295" t="s">
        <v>4</v>
      </c>
      <c r="G308" s="295" t="s">
        <v>5</v>
      </c>
      <c r="H308" s="295" t="s">
        <v>6</v>
      </c>
      <c r="I308" s="295" t="s">
        <v>17</v>
      </c>
      <c r="J308" s="308" t="s">
        <v>18</v>
      </c>
      <c r="K308" s="316"/>
      <c r="L308" s="293" t="s">
        <v>19</v>
      </c>
      <c r="M308" s="303"/>
      <c r="N308" s="304"/>
    </row>
    <row r="309" spans="1:14" x14ac:dyDescent="0.2">
      <c r="A309" s="299"/>
      <c r="B309" s="289"/>
      <c r="C309" s="290"/>
      <c r="D309" s="296" t="s">
        <v>2</v>
      </c>
      <c r="E309" s="296" t="s">
        <v>3</v>
      </c>
      <c r="F309" s="301"/>
      <c r="G309" s="296"/>
      <c r="H309" s="296"/>
      <c r="I309" s="314"/>
      <c r="J309" s="296" t="s">
        <v>7</v>
      </c>
      <c r="K309" s="296" t="s">
        <v>8</v>
      </c>
      <c r="L309" s="298" t="s">
        <v>7</v>
      </c>
      <c r="M309" s="305" t="s">
        <v>8</v>
      </c>
      <c r="N309" s="306"/>
    </row>
    <row r="310" spans="1:14" x14ac:dyDescent="0.2">
      <c r="A310" s="300"/>
      <c r="B310" s="291"/>
      <c r="C310" s="292"/>
      <c r="D310" s="297"/>
      <c r="E310" s="297"/>
      <c r="F310" s="302"/>
      <c r="G310" s="297"/>
      <c r="H310" s="297"/>
      <c r="I310" s="315"/>
      <c r="J310" s="302"/>
      <c r="K310" s="302"/>
      <c r="L310" s="297"/>
      <c r="M310" s="40" t="s">
        <v>9</v>
      </c>
      <c r="N310" s="41" t="s">
        <v>10</v>
      </c>
    </row>
    <row r="311" spans="1:14" x14ac:dyDescent="0.2">
      <c r="A311" s="42">
        <v>1</v>
      </c>
      <c r="B311" s="275">
        <v>2</v>
      </c>
      <c r="C311" s="276"/>
      <c r="D311" s="43">
        <v>3</v>
      </c>
      <c r="E311" s="43">
        <v>4</v>
      </c>
      <c r="F311" s="43">
        <v>5</v>
      </c>
      <c r="G311" s="43">
        <v>6</v>
      </c>
      <c r="H311" s="43">
        <v>7</v>
      </c>
      <c r="I311" s="43">
        <v>8</v>
      </c>
      <c r="J311" s="43">
        <v>9</v>
      </c>
      <c r="K311" s="43">
        <v>10</v>
      </c>
      <c r="L311" s="43">
        <v>11</v>
      </c>
      <c r="M311" s="43">
        <v>12</v>
      </c>
      <c r="N311" s="44">
        <v>13</v>
      </c>
    </row>
    <row r="312" spans="1:14" x14ac:dyDescent="0.2">
      <c r="A312" s="45"/>
      <c r="B312" s="46"/>
      <c r="C312" s="47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9"/>
    </row>
    <row r="313" spans="1:14" x14ac:dyDescent="0.2">
      <c r="A313" s="75">
        <v>1</v>
      </c>
      <c r="B313" s="1" t="s">
        <v>82</v>
      </c>
      <c r="C313" s="47"/>
      <c r="D313" s="48"/>
      <c r="E313" s="48" t="s">
        <v>31</v>
      </c>
      <c r="F313" s="76">
        <v>2100000</v>
      </c>
      <c r="G313" s="77" t="s">
        <v>27</v>
      </c>
      <c r="H313" s="77"/>
      <c r="I313" s="57">
        <f>F313/F317*100</f>
        <v>100</v>
      </c>
      <c r="J313" s="57">
        <f>M313/F313*100</f>
        <v>50</v>
      </c>
      <c r="K313" s="57">
        <f>M313/F313*100</f>
        <v>50</v>
      </c>
      <c r="L313" s="57">
        <f>I313*J313/100</f>
        <v>50</v>
      </c>
      <c r="M313" s="57">
        <v>1050000</v>
      </c>
      <c r="N313" s="58">
        <f>I313*K313/100</f>
        <v>50</v>
      </c>
    </row>
    <row r="314" spans="1:14" x14ac:dyDescent="0.2">
      <c r="A314" s="75"/>
      <c r="B314" s="1"/>
      <c r="C314" s="51"/>
      <c r="D314" s="48"/>
      <c r="E314" s="48"/>
      <c r="F314" s="76"/>
      <c r="G314" s="77"/>
      <c r="H314" s="77"/>
      <c r="I314" s="57"/>
      <c r="J314" s="57"/>
      <c r="K314" s="57"/>
      <c r="L314" s="57"/>
      <c r="M314" s="57"/>
      <c r="N314" s="58"/>
    </row>
    <row r="315" spans="1:14" x14ac:dyDescent="0.2">
      <c r="A315" s="75"/>
      <c r="B315" s="277"/>
      <c r="C315" s="278"/>
      <c r="D315" s="48"/>
      <c r="E315" s="48"/>
      <c r="F315" s="76"/>
      <c r="G315" s="77"/>
      <c r="H315" s="77"/>
      <c r="I315" s="57"/>
      <c r="J315" s="57"/>
      <c r="K315" s="57"/>
      <c r="L315" s="57"/>
      <c r="M315" s="57"/>
      <c r="N315" s="58"/>
    </row>
    <row r="316" spans="1:14" x14ac:dyDescent="0.2">
      <c r="A316" s="45"/>
      <c r="B316" s="46"/>
      <c r="C316" s="78"/>
      <c r="D316" s="48"/>
      <c r="E316" s="48"/>
      <c r="F316" s="57"/>
      <c r="G316" s="77"/>
      <c r="H316" s="48"/>
      <c r="I316" s="57"/>
      <c r="J316" s="57"/>
      <c r="K316" s="57"/>
      <c r="L316" s="57"/>
      <c r="M316" s="57"/>
      <c r="N316" s="58"/>
    </row>
    <row r="317" spans="1:14" ht="13.5" thickBot="1" x14ac:dyDescent="0.25">
      <c r="A317" s="281" t="s">
        <v>16</v>
      </c>
      <c r="B317" s="282"/>
      <c r="C317" s="282"/>
      <c r="D317" s="282"/>
      <c r="E317" s="283"/>
      <c r="F317" s="64">
        <f>SUM(F312:F316)</f>
        <v>2100000</v>
      </c>
      <c r="G317" s="65"/>
      <c r="H317" s="66"/>
      <c r="I317" s="67">
        <f>SUM(I312:I316)</f>
        <v>100</v>
      </c>
      <c r="J317" s="64"/>
      <c r="K317" s="68"/>
      <c r="L317" s="64">
        <f>SUM(L312:L316)</f>
        <v>50</v>
      </c>
      <c r="M317" s="64">
        <f>SUM(M312:M316)</f>
        <v>1050000</v>
      </c>
      <c r="N317" s="69">
        <f>SUM(N312:N316)</f>
        <v>50</v>
      </c>
    </row>
    <row r="318" spans="1:14" ht="13.5" thickTop="1" x14ac:dyDescent="0.2"/>
    <row r="319" spans="1:14" x14ac:dyDescent="0.2">
      <c r="L319" s="72" t="str">
        <f>L282</f>
        <v>Benteng Jampea, 31 Agustus 2023</v>
      </c>
      <c r="M319" s="71"/>
    </row>
    <row r="321" spans="1:14" x14ac:dyDescent="0.2">
      <c r="L321" s="73" t="s">
        <v>28</v>
      </c>
    </row>
    <row r="322" spans="1:14" x14ac:dyDescent="0.2">
      <c r="L322" s="73"/>
    </row>
    <row r="323" spans="1:14" x14ac:dyDescent="0.2">
      <c r="L323" s="73"/>
    </row>
    <row r="324" spans="1:14" x14ac:dyDescent="0.2">
      <c r="L324" s="74" t="s">
        <v>44</v>
      </c>
      <c r="M324" s="1"/>
      <c r="N324" s="1"/>
    </row>
    <row r="325" spans="1:14" x14ac:dyDescent="0.2">
      <c r="L325" s="1" t="s">
        <v>47</v>
      </c>
      <c r="M325" s="1"/>
      <c r="N325" s="1"/>
    </row>
    <row r="326" spans="1:14" ht="14.25" x14ac:dyDescent="0.2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</row>
    <row r="327" spans="1:14" ht="14.25" x14ac:dyDescent="0.2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</row>
    <row r="328" spans="1:14" ht="14.25" x14ac:dyDescent="0.2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</row>
    <row r="329" spans="1:14" ht="14.25" x14ac:dyDescent="0.2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</row>
    <row r="330" spans="1:14" ht="14.25" x14ac:dyDescent="0.2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</row>
    <row r="331" spans="1:14" ht="14.25" x14ac:dyDescent="0.2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</row>
    <row r="332" spans="1:14" ht="14.25" x14ac:dyDescent="0.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</row>
    <row r="333" spans="1:14" ht="14.25" x14ac:dyDescent="0.2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</row>
    <row r="334" spans="1:14" ht="14.25" x14ac:dyDescent="0.2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</row>
    <row r="335" spans="1:14" ht="14.25" x14ac:dyDescent="0.2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</row>
    <row r="336" spans="1:14" ht="14.25" x14ac:dyDescent="0.2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</row>
    <row r="337" spans="1:14" ht="14.25" x14ac:dyDescent="0.2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</row>
    <row r="338" spans="1:14" ht="14.25" x14ac:dyDescent="0.2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</row>
    <row r="339" spans="1:14" ht="14.25" x14ac:dyDescent="0.2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</row>
    <row r="340" spans="1:14" ht="14.25" x14ac:dyDescent="0.2">
      <c r="A340" s="4" t="s">
        <v>26</v>
      </c>
      <c r="C340" s="4" t="s">
        <v>32</v>
      </c>
      <c r="E340" s="37"/>
      <c r="F340" s="37"/>
      <c r="G340" s="37"/>
      <c r="H340" s="37"/>
      <c r="I340" s="37"/>
      <c r="J340" s="37"/>
      <c r="K340" s="37"/>
    </row>
    <row r="341" spans="1:14" ht="14.25" x14ac:dyDescent="0.2">
      <c r="A341" s="4" t="s">
        <v>23</v>
      </c>
      <c r="C341" s="4" t="s">
        <v>78</v>
      </c>
      <c r="E341" s="37"/>
      <c r="F341" s="37"/>
      <c r="G341" s="37"/>
      <c r="H341" s="37"/>
      <c r="I341" s="37"/>
      <c r="J341" s="37"/>
      <c r="K341" s="37"/>
    </row>
    <row r="342" spans="1:14" ht="14.25" x14ac:dyDescent="0.2">
      <c r="A342" s="4" t="s">
        <v>64</v>
      </c>
      <c r="C342" s="4" t="s">
        <v>83</v>
      </c>
      <c r="E342" s="37"/>
      <c r="F342" s="37"/>
      <c r="G342" s="37"/>
      <c r="H342" s="37"/>
      <c r="I342" s="37"/>
      <c r="J342" s="37"/>
      <c r="K342" s="37"/>
    </row>
    <row r="343" spans="1:14" ht="14.25" x14ac:dyDescent="0.2">
      <c r="E343" s="37"/>
      <c r="F343" s="37"/>
      <c r="G343" s="37"/>
      <c r="H343" s="37"/>
      <c r="I343" s="37"/>
      <c r="J343" s="37"/>
      <c r="K343" s="37"/>
    </row>
    <row r="344" spans="1:14" ht="13.5" thickBot="1" x14ac:dyDescent="0.25">
      <c r="A344" s="4" t="s">
        <v>24</v>
      </c>
      <c r="C344" s="4" t="s">
        <v>25</v>
      </c>
      <c r="K344" s="38" t="s">
        <v>15</v>
      </c>
      <c r="L344" s="39">
        <f>L307</f>
        <v>45139</v>
      </c>
    </row>
    <row r="345" spans="1:14" ht="13.5" thickTop="1" x14ac:dyDescent="0.2">
      <c r="A345" s="284" t="s">
        <v>0</v>
      </c>
      <c r="B345" s="287" t="s">
        <v>20</v>
      </c>
      <c r="C345" s="288"/>
      <c r="D345" s="293" t="s">
        <v>1</v>
      </c>
      <c r="E345" s="294"/>
      <c r="F345" s="295" t="s">
        <v>4</v>
      </c>
      <c r="G345" s="295" t="s">
        <v>5</v>
      </c>
      <c r="H345" s="295" t="s">
        <v>6</v>
      </c>
      <c r="I345" s="295" t="s">
        <v>17</v>
      </c>
      <c r="J345" s="308" t="s">
        <v>18</v>
      </c>
      <c r="K345" s="316"/>
      <c r="L345" s="293" t="s">
        <v>19</v>
      </c>
      <c r="M345" s="303"/>
      <c r="N345" s="304"/>
    </row>
    <row r="346" spans="1:14" x14ac:dyDescent="0.2">
      <c r="A346" s="299"/>
      <c r="B346" s="289"/>
      <c r="C346" s="290"/>
      <c r="D346" s="296" t="s">
        <v>2</v>
      </c>
      <c r="E346" s="296" t="s">
        <v>3</v>
      </c>
      <c r="F346" s="301"/>
      <c r="G346" s="296"/>
      <c r="H346" s="296"/>
      <c r="I346" s="314"/>
      <c r="J346" s="296" t="s">
        <v>7</v>
      </c>
      <c r="K346" s="296" t="s">
        <v>8</v>
      </c>
      <c r="L346" s="298" t="s">
        <v>7</v>
      </c>
      <c r="M346" s="305" t="s">
        <v>8</v>
      </c>
      <c r="N346" s="306"/>
    </row>
    <row r="347" spans="1:14" x14ac:dyDescent="0.2">
      <c r="A347" s="300"/>
      <c r="B347" s="291"/>
      <c r="C347" s="292"/>
      <c r="D347" s="297"/>
      <c r="E347" s="297"/>
      <c r="F347" s="302"/>
      <c r="G347" s="297"/>
      <c r="H347" s="297"/>
      <c r="I347" s="315"/>
      <c r="J347" s="302"/>
      <c r="K347" s="302"/>
      <c r="L347" s="297"/>
      <c r="M347" s="40" t="s">
        <v>9</v>
      </c>
      <c r="N347" s="41" t="s">
        <v>10</v>
      </c>
    </row>
    <row r="348" spans="1:14" x14ac:dyDescent="0.2">
      <c r="A348" s="42">
        <v>1</v>
      </c>
      <c r="B348" s="275">
        <v>2</v>
      </c>
      <c r="C348" s="276"/>
      <c r="D348" s="43">
        <v>3</v>
      </c>
      <c r="E348" s="43">
        <v>4</v>
      </c>
      <c r="F348" s="43">
        <v>5</v>
      </c>
      <c r="G348" s="43">
        <v>6</v>
      </c>
      <c r="H348" s="43">
        <v>7</v>
      </c>
      <c r="I348" s="43">
        <v>8</v>
      </c>
      <c r="J348" s="43">
        <v>9</v>
      </c>
      <c r="K348" s="43">
        <v>10</v>
      </c>
      <c r="L348" s="43">
        <v>11</v>
      </c>
      <c r="M348" s="43">
        <v>12</v>
      </c>
      <c r="N348" s="44">
        <v>13</v>
      </c>
    </row>
    <row r="349" spans="1:14" x14ac:dyDescent="0.2">
      <c r="A349" s="45"/>
      <c r="B349" s="46"/>
      <c r="C349" s="47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9"/>
    </row>
    <row r="350" spans="1:14" x14ac:dyDescent="0.2">
      <c r="A350" s="75">
        <v>1</v>
      </c>
      <c r="B350" s="1" t="s">
        <v>84</v>
      </c>
      <c r="C350" s="47"/>
      <c r="D350" s="48"/>
      <c r="E350" s="48" t="s">
        <v>31</v>
      </c>
      <c r="F350" s="76">
        <v>35400000</v>
      </c>
      <c r="G350" s="77" t="s">
        <v>27</v>
      </c>
      <c r="H350" s="77"/>
      <c r="I350" s="57">
        <f>F350/F354*100</f>
        <v>100</v>
      </c>
      <c r="J350" s="57">
        <f>M350/F350*100</f>
        <v>71.666666666666671</v>
      </c>
      <c r="K350" s="57">
        <f>M350/F350*100</f>
        <v>71.666666666666671</v>
      </c>
      <c r="L350" s="57">
        <f>I350*J350/100</f>
        <v>71.666666666666671</v>
      </c>
      <c r="M350" s="76">
        <v>25370000</v>
      </c>
      <c r="N350" s="58">
        <f>I350*K350/100</f>
        <v>71.666666666666671</v>
      </c>
    </row>
    <row r="351" spans="1:14" x14ac:dyDescent="0.2">
      <c r="A351" s="75"/>
      <c r="B351" s="1"/>
      <c r="C351" s="51"/>
      <c r="D351" s="48"/>
      <c r="E351" s="48"/>
      <c r="F351" s="76"/>
      <c r="G351" s="77"/>
      <c r="H351" s="77"/>
      <c r="I351" s="57"/>
      <c r="J351" s="57"/>
      <c r="K351" s="57"/>
      <c r="L351" s="57"/>
      <c r="M351" s="57"/>
      <c r="N351" s="58"/>
    </row>
    <row r="352" spans="1:14" x14ac:dyDescent="0.2">
      <c r="A352" s="75"/>
      <c r="B352" s="277"/>
      <c r="C352" s="278"/>
      <c r="D352" s="48"/>
      <c r="E352" s="48"/>
      <c r="F352" s="76"/>
      <c r="G352" s="77"/>
      <c r="H352" s="77"/>
      <c r="I352" s="57"/>
      <c r="J352" s="57"/>
      <c r="K352" s="57"/>
      <c r="L352" s="57"/>
      <c r="M352" s="57"/>
      <c r="N352" s="58"/>
    </row>
    <row r="353" spans="1:14" x14ac:dyDescent="0.2">
      <c r="A353" s="45"/>
      <c r="B353" s="46"/>
      <c r="C353" s="78"/>
      <c r="D353" s="48"/>
      <c r="E353" s="48"/>
      <c r="F353" s="57"/>
      <c r="G353" s="77"/>
      <c r="H353" s="48"/>
      <c r="I353" s="57"/>
      <c r="J353" s="57"/>
      <c r="K353" s="57"/>
      <c r="L353" s="57"/>
      <c r="M353" s="57"/>
      <c r="N353" s="58"/>
    </row>
    <row r="354" spans="1:14" ht="13.5" thickBot="1" x14ac:dyDescent="0.25">
      <c r="A354" s="281" t="s">
        <v>16</v>
      </c>
      <c r="B354" s="282"/>
      <c r="C354" s="282"/>
      <c r="D354" s="282"/>
      <c r="E354" s="283"/>
      <c r="F354" s="64">
        <f>SUM(F349:F353)</f>
        <v>35400000</v>
      </c>
      <c r="G354" s="65"/>
      <c r="H354" s="66"/>
      <c r="I354" s="67">
        <f>SUM(I349:I353)</f>
        <v>100</v>
      </c>
      <c r="J354" s="64"/>
      <c r="K354" s="68"/>
      <c r="L354" s="64">
        <f>SUM(L349:L353)</f>
        <v>71.666666666666671</v>
      </c>
      <c r="M354" s="64">
        <f>SUM(M349:M353)</f>
        <v>25370000</v>
      </c>
      <c r="N354" s="69">
        <f>SUM(N349:N353)</f>
        <v>71.666666666666671</v>
      </c>
    </row>
    <row r="355" spans="1:14" ht="13.5" thickTop="1" x14ac:dyDescent="0.2"/>
    <row r="356" spans="1:14" x14ac:dyDescent="0.2">
      <c r="L356" s="72" t="str">
        <f>L319</f>
        <v>Benteng Jampea, 31 Agustus 2023</v>
      </c>
      <c r="M356" s="71"/>
    </row>
    <row r="358" spans="1:14" x14ac:dyDescent="0.2">
      <c r="L358" s="73" t="s">
        <v>28</v>
      </c>
    </row>
    <row r="359" spans="1:14" x14ac:dyDescent="0.2">
      <c r="L359" s="73"/>
    </row>
    <row r="360" spans="1:14" x14ac:dyDescent="0.2">
      <c r="L360" s="73"/>
    </row>
    <row r="361" spans="1:14" x14ac:dyDescent="0.2">
      <c r="L361" s="74" t="s">
        <v>44</v>
      </c>
      <c r="M361" s="1"/>
      <c r="N361" s="1"/>
    </row>
    <row r="362" spans="1:14" x14ac:dyDescent="0.2">
      <c r="L362" s="1" t="s">
        <v>47</v>
      </c>
      <c r="M362" s="1"/>
      <c r="N362" s="1"/>
    </row>
    <row r="378" spans="1:14" ht="14.25" x14ac:dyDescent="0.2">
      <c r="A378" s="4" t="s">
        <v>26</v>
      </c>
      <c r="C378" s="4" t="s">
        <v>32</v>
      </c>
      <c r="E378" s="37"/>
      <c r="F378" s="37"/>
      <c r="G378" s="37"/>
      <c r="H378" s="37"/>
      <c r="I378" s="37"/>
      <c r="J378" s="37"/>
      <c r="K378" s="37"/>
    </row>
    <row r="379" spans="1:14" ht="14.25" x14ac:dyDescent="0.2">
      <c r="A379" s="4" t="s">
        <v>23</v>
      </c>
      <c r="C379" s="4" t="s">
        <v>78</v>
      </c>
      <c r="E379" s="37"/>
      <c r="F379" s="37"/>
      <c r="G379" s="37"/>
      <c r="H379" s="37"/>
      <c r="I379" s="37"/>
      <c r="J379" s="37"/>
      <c r="K379" s="37"/>
    </row>
    <row r="380" spans="1:14" ht="14.25" x14ac:dyDescent="0.2">
      <c r="A380" s="4" t="s">
        <v>64</v>
      </c>
      <c r="C380" s="4" t="s">
        <v>85</v>
      </c>
      <c r="E380" s="37"/>
      <c r="F380" s="37"/>
      <c r="G380" s="37"/>
      <c r="H380" s="37"/>
      <c r="I380" s="37"/>
      <c r="J380" s="37"/>
      <c r="K380" s="37"/>
    </row>
    <row r="381" spans="1:14" ht="14.25" x14ac:dyDescent="0.2">
      <c r="E381" s="37"/>
      <c r="F381" s="37"/>
      <c r="G381" s="37"/>
      <c r="H381" s="37"/>
      <c r="I381" s="37"/>
      <c r="J381" s="37"/>
      <c r="K381" s="37"/>
    </row>
    <row r="382" spans="1:14" ht="13.5" thickBot="1" x14ac:dyDescent="0.25">
      <c r="A382" s="4" t="s">
        <v>24</v>
      </c>
      <c r="C382" s="4" t="s">
        <v>25</v>
      </c>
      <c r="K382" s="38" t="s">
        <v>15</v>
      </c>
      <c r="L382" s="39">
        <f>L344</f>
        <v>45139</v>
      </c>
    </row>
    <row r="383" spans="1:14" ht="13.5" thickTop="1" x14ac:dyDescent="0.2">
      <c r="A383" s="284" t="s">
        <v>0</v>
      </c>
      <c r="B383" s="287" t="s">
        <v>20</v>
      </c>
      <c r="C383" s="288"/>
      <c r="D383" s="293" t="s">
        <v>1</v>
      </c>
      <c r="E383" s="294"/>
      <c r="F383" s="295" t="s">
        <v>4</v>
      </c>
      <c r="G383" s="295" t="s">
        <v>5</v>
      </c>
      <c r="H383" s="295" t="s">
        <v>6</v>
      </c>
      <c r="I383" s="295" t="s">
        <v>17</v>
      </c>
      <c r="J383" s="308" t="s">
        <v>18</v>
      </c>
      <c r="K383" s="316"/>
      <c r="L383" s="293" t="s">
        <v>19</v>
      </c>
      <c r="M383" s="303"/>
      <c r="N383" s="304"/>
    </row>
    <row r="384" spans="1:14" x14ac:dyDescent="0.2">
      <c r="A384" s="299"/>
      <c r="B384" s="289"/>
      <c r="C384" s="290"/>
      <c r="D384" s="296" t="s">
        <v>2</v>
      </c>
      <c r="E384" s="296" t="s">
        <v>3</v>
      </c>
      <c r="F384" s="301"/>
      <c r="G384" s="296"/>
      <c r="H384" s="296"/>
      <c r="I384" s="314"/>
      <c r="J384" s="296" t="s">
        <v>7</v>
      </c>
      <c r="K384" s="296" t="s">
        <v>8</v>
      </c>
      <c r="L384" s="298" t="s">
        <v>7</v>
      </c>
      <c r="M384" s="305" t="s">
        <v>8</v>
      </c>
      <c r="N384" s="306"/>
    </row>
    <row r="385" spans="1:14" x14ac:dyDescent="0.2">
      <c r="A385" s="300"/>
      <c r="B385" s="291"/>
      <c r="C385" s="292"/>
      <c r="D385" s="297"/>
      <c r="E385" s="297"/>
      <c r="F385" s="302"/>
      <c r="G385" s="297"/>
      <c r="H385" s="297"/>
      <c r="I385" s="315"/>
      <c r="J385" s="302"/>
      <c r="K385" s="302"/>
      <c r="L385" s="297"/>
      <c r="M385" s="40" t="s">
        <v>9</v>
      </c>
      <c r="N385" s="41" t="s">
        <v>10</v>
      </c>
    </row>
    <row r="386" spans="1:14" x14ac:dyDescent="0.2">
      <c r="A386" s="42">
        <v>1</v>
      </c>
      <c r="B386" s="275">
        <v>2</v>
      </c>
      <c r="C386" s="276"/>
      <c r="D386" s="43">
        <v>3</v>
      </c>
      <c r="E386" s="43">
        <v>4</v>
      </c>
      <c r="F386" s="43">
        <v>5</v>
      </c>
      <c r="G386" s="43">
        <v>6</v>
      </c>
      <c r="H386" s="43">
        <v>7</v>
      </c>
      <c r="I386" s="43">
        <v>8</v>
      </c>
      <c r="J386" s="43">
        <v>9</v>
      </c>
      <c r="K386" s="43">
        <v>10</v>
      </c>
      <c r="L386" s="43">
        <v>11</v>
      </c>
      <c r="M386" s="43">
        <v>12</v>
      </c>
      <c r="N386" s="44">
        <v>13</v>
      </c>
    </row>
    <row r="387" spans="1:14" x14ac:dyDescent="0.2">
      <c r="A387" s="45"/>
      <c r="B387" s="46"/>
      <c r="C387" s="47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9"/>
    </row>
    <row r="388" spans="1:14" x14ac:dyDescent="0.2">
      <c r="A388" s="75">
        <v>1</v>
      </c>
      <c r="B388" s="1" t="s">
        <v>154</v>
      </c>
      <c r="C388" s="47"/>
      <c r="D388" s="48"/>
      <c r="E388" s="48" t="s">
        <v>31</v>
      </c>
      <c r="F388" s="76">
        <v>108294000</v>
      </c>
      <c r="G388" s="77" t="s">
        <v>27</v>
      </c>
      <c r="H388" s="77"/>
      <c r="I388" s="57">
        <f>F388/F394*100</f>
        <v>98.3650335168129</v>
      </c>
      <c r="J388" s="57">
        <f>M388/F388*100</f>
        <v>99.445213954605066</v>
      </c>
      <c r="K388" s="57">
        <f>M388/F388*100</f>
        <v>99.445213954605066</v>
      </c>
      <c r="L388" s="57">
        <f>I388*J388/100</f>
        <v>97.819318037313565</v>
      </c>
      <c r="M388" s="57">
        <v>107693200</v>
      </c>
      <c r="N388" s="58">
        <f>I388*K388/100</f>
        <v>97.819318037313565</v>
      </c>
    </row>
    <row r="389" spans="1:14" x14ac:dyDescent="0.2">
      <c r="A389" s="75">
        <v>2</v>
      </c>
      <c r="B389" s="1" t="s">
        <v>59</v>
      </c>
      <c r="C389" s="47"/>
      <c r="D389" s="48"/>
      <c r="E389" s="48"/>
      <c r="F389" s="76">
        <v>1800000</v>
      </c>
      <c r="G389" s="77" t="s">
        <v>27</v>
      </c>
      <c r="H389" s="77"/>
      <c r="I389" s="57">
        <f>F389/F394*100</f>
        <v>1.6349664831870947</v>
      </c>
      <c r="J389" s="57">
        <f>M389/F389*100</f>
        <v>83.333333333333343</v>
      </c>
      <c r="K389" s="57">
        <f>M389/F389*100</f>
        <v>83.333333333333343</v>
      </c>
      <c r="L389" s="57">
        <f>I389*J389/100</f>
        <v>1.3624720693225791</v>
      </c>
      <c r="M389" s="57">
        <v>1500000</v>
      </c>
      <c r="N389" s="58">
        <f>I389*K389/100</f>
        <v>1.3624720693225791</v>
      </c>
    </row>
    <row r="390" spans="1:14" x14ac:dyDescent="0.2">
      <c r="A390" s="75"/>
      <c r="B390" s="1"/>
      <c r="C390" s="47"/>
      <c r="D390" s="48"/>
      <c r="E390" s="48"/>
      <c r="F390" s="76"/>
      <c r="G390" s="77"/>
      <c r="H390" s="77"/>
      <c r="I390" s="57"/>
      <c r="J390" s="57"/>
      <c r="K390" s="57"/>
      <c r="L390" s="57"/>
      <c r="M390" s="57"/>
      <c r="N390" s="58"/>
    </row>
    <row r="391" spans="1:14" x14ac:dyDescent="0.2">
      <c r="A391" s="75"/>
      <c r="B391" s="1"/>
      <c r="C391" s="47"/>
      <c r="D391" s="48"/>
      <c r="E391" s="48"/>
      <c r="F391" s="76"/>
      <c r="G391" s="77"/>
      <c r="H391" s="77"/>
      <c r="I391" s="57"/>
      <c r="J391" s="57"/>
      <c r="K391" s="57"/>
      <c r="L391" s="57"/>
      <c r="M391" s="57"/>
      <c r="N391" s="58"/>
    </row>
    <row r="392" spans="1:14" x14ac:dyDescent="0.2">
      <c r="A392" s="75"/>
      <c r="B392" s="277"/>
      <c r="C392" s="278"/>
      <c r="D392" s="48"/>
      <c r="E392" s="48"/>
      <c r="F392" s="76"/>
      <c r="G392" s="77"/>
      <c r="H392" s="77"/>
      <c r="I392" s="57"/>
      <c r="J392" s="57"/>
      <c r="K392" s="57"/>
      <c r="L392" s="57"/>
      <c r="M392" s="57"/>
      <c r="N392" s="58"/>
    </row>
    <row r="393" spans="1:14" x14ac:dyDescent="0.2">
      <c r="A393" s="45"/>
      <c r="B393" s="46"/>
      <c r="C393" s="78"/>
      <c r="D393" s="48"/>
      <c r="E393" s="48"/>
      <c r="F393" s="57"/>
      <c r="G393" s="77"/>
      <c r="H393" s="48"/>
      <c r="I393" s="57"/>
      <c r="J393" s="57"/>
      <c r="K393" s="57"/>
      <c r="L393" s="57"/>
      <c r="M393" s="57"/>
      <c r="N393" s="58"/>
    </row>
    <row r="394" spans="1:14" ht="13.5" thickBot="1" x14ac:dyDescent="0.25">
      <c r="A394" s="281" t="s">
        <v>16</v>
      </c>
      <c r="B394" s="282"/>
      <c r="C394" s="282"/>
      <c r="D394" s="282"/>
      <c r="E394" s="283"/>
      <c r="F394" s="64">
        <f>SUM(F387:F393)</f>
        <v>110094000</v>
      </c>
      <c r="G394" s="65"/>
      <c r="H394" s="66"/>
      <c r="I394" s="67">
        <f>SUM(I387:I393)</f>
        <v>100</v>
      </c>
      <c r="J394" s="64"/>
      <c r="K394" s="68"/>
      <c r="L394" s="64">
        <f>SUM(L387:L393)</f>
        <v>99.181790106636143</v>
      </c>
      <c r="M394" s="64">
        <f>SUM(M387:M393)</f>
        <v>109193200</v>
      </c>
      <c r="N394" s="69">
        <f>SUM(N387:N393)</f>
        <v>99.181790106636143</v>
      </c>
    </row>
    <row r="395" spans="1:14" ht="13.5" thickTop="1" x14ac:dyDescent="0.2"/>
    <row r="396" spans="1:14" x14ac:dyDescent="0.2">
      <c r="E396" s="79"/>
      <c r="L396" s="72" t="str">
        <f>L356</f>
        <v>Benteng Jampea, 31 Agustus 2023</v>
      </c>
      <c r="M396" s="71"/>
    </row>
    <row r="397" spans="1:14" x14ac:dyDescent="0.2">
      <c r="E397" s="80"/>
      <c r="F397" s="22"/>
    </row>
    <row r="398" spans="1:14" x14ac:dyDescent="0.2">
      <c r="L398" s="73" t="s">
        <v>28</v>
      </c>
    </row>
    <row r="399" spans="1:14" x14ac:dyDescent="0.2">
      <c r="L399" s="73"/>
    </row>
    <row r="400" spans="1:14" x14ac:dyDescent="0.2">
      <c r="L400" s="73"/>
    </row>
    <row r="401" spans="1:14" x14ac:dyDescent="0.2">
      <c r="L401" s="74" t="s">
        <v>44</v>
      </c>
      <c r="M401" s="1"/>
      <c r="N401" s="1"/>
    </row>
    <row r="402" spans="1:14" x14ac:dyDescent="0.2">
      <c r="L402" s="1" t="s">
        <v>47</v>
      </c>
      <c r="M402" s="1"/>
      <c r="N402" s="1"/>
    </row>
    <row r="416" spans="1:14" ht="14.25" x14ac:dyDescent="0.2">
      <c r="A416" s="4" t="s">
        <v>26</v>
      </c>
      <c r="C416" s="4" t="s">
        <v>32</v>
      </c>
      <c r="E416" s="37"/>
      <c r="F416" s="37"/>
      <c r="G416" s="37"/>
      <c r="H416" s="37"/>
      <c r="I416" s="37"/>
      <c r="J416" s="37"/>
      <c r="K416" s="37"/>
    </row>
    <row r="417" spans="1:14" ht="14.25" x14ac:dyDescent="0.2">
      <c r="A417" s="4" t="s">
        <v>23</v>
      </c>
      <c r="C417" s="4" t="s">
        <v>86</v>
      </c>
      <c r="E417" s="37"/>
      <c r="F417" s="37"/>
      <c r="G417" s="37"/>
      <c r="H417" s="37"/>
      <c r="I417" s="37"/>
      <c r="J417" s="37"/>
      <c r="K417" s="37"/>
    </row>
    <row r="418" spans="1:14" ht="14.25" x14ac:dyDescent="0.2">
      <c r="A418" s="4" t="s">
        <v>64</v>
      </c>
      <c r="C418" s="4" t="s">
        <v>39</v>
      </c>
      <c r="E418" s="37"/>
      <c r="F418" s="37"/>
      <c r="G418" s="37"/>
      <c r="H418" s="37"/>
      <c r="I418" s="37"/>
      <c r="J418" s="37"/>
      <c r="K418" s="37"/>
    </row>
    <row r="419" spans="1:14" ht="14.25" x14ac:dyDescent="0.2">
      <c r="E419" s="37"/>
      <c r="F419" s="37"/>
      <c r="G419" s="37"/>
      <c r="H419" s="37"/>
      <c r="I419" s="37"/>
      <c r="J419" s="37"/>
      <c r="K419" s="37"/>
    </row>
    <row r="420" spans="1:14" ht="13.5" thickBot="1" x14ac:dyDescent="0.25">
      <c r="A420" s="4" t="s">
        <v>24</v>
      </c>
      <c r="C420" s="4" t="s">
        <v>25</v>
      </c>
      <c r="K420" s="38" t="s">
        <v>15</v>
      </c>
      <c r="L420" s="39">
        <f>L382</f>
        <v>45139</v>
      </c>
    </row>
    <row r="421" spans="1:14" ht="13.5" thickTop="1" x14ac:dyDescent="0.2">
      <c r="A421" s="284" t="s">
        <v>0</v>
      </c>
      <c r="B421" s="287" t="s">
        <v>20</v>
      </c>
      <c r="C421" s="288"/>
      <c r="D421" s="293" t="s">
        <v>1</v>
      </c>
      <c r="E421" s="294"/>
      <c r="F421" s="295" t="s">
        <v>4</v>
      </c>
      <c r="G421" s="295" t="s">
        <v>5</v>
      </c>
      <c r="H421" s="295" t="s">
        <v>6</v>
      </c>
      <c r="I421" s="295" t="s">
        <v>17</v>
      </c>
      <c r="J421" s="308" t="s">
        <v>18</v>
      </c>
      <c r="K421" s="316"/>
      <c r="L421" s="293" t="s">
        <v>19</v>
      </c>
      <c r="M421" s="303"/>
      <c r="N421" s="304"/>
    </row>
    <row r="422" spans="1:14" x14ac:dyDescent="0.2">
      <c r="A422" s="299"/>
      <c r="B422" s="289"/>
      <c r="C422" s="290"/>
      <c r="D422" s="296" t="s">
        <v>2</v>
      </c>
      <c r="E422" s="296" t="s">
        <v>3</v>
      </c>
      <c r="F422" s="301"/>
      <c r="G422" s="296"/>
      <c r="H422" s="296"/>
      <c r="I422" s="314"/>
      <c r="J422" s="296" t="s">
        <v>7</v>
      </c>
      <c r="K422" s="296" t="s">
        <v>8</v>
      </c>
      <c r="L422" s="298" t="s">
        <v>7</v>
      </c>
      <c r="M422" s="305" t="s">
        <v>8</v>
      </c>
      <c r="N422" s="306"/>
    </row>
    <row r="423" spans="1:14" x14ac:dyDescent="0.2">
      <c r="A423" s="300"/>
      <c r="B423" s="291"/>
      <c r="C423" s="292"/>
      <c r="D423" s="297"/>
      <c r="E423" s="297"/>
      <c r="F423" s="302"/>
      <c r="G423" s="297"/>
      <c r="H423" s="297"/>
      <c r="I423" s="315"/>
      <c r="J423" s="302"/>
      <c r="K423" s="302"/>
      <c r="L423" s="297"/>
      <c r="M423" s="40" t="s">
        <v>9</v>
      </c>
      <c r="N423" s="41" t="s">
        <v>10</v>
      </c>
    </row>
    <row r="424" spans="1:14" x14ac:dyDescent="0.2">
      <c r="A424" s="42">
        <v>1</v>
      </c>
      <c r="B424" s="275">
        <v>2</v>
      </c>
      <c r="C424" s="276"/>
      <c r="D424" s="43">
        <v>3</v>
      </c>
      <c r="E424" s="43">
        <v>4</v>
      </c>
      <c r="F424" s="43">
        <v>5</v>
      </c>
      <c r="G424" s="43">
        <v>6</v>
      </c>
      <c r="H424" s="43">
        <v>7</v>
      </c>
      <c r="I424" s="43">
        <v>8</v>
      </c>
      <c r="J424" s="43">
        <v>9</v>
      </c>
      <c r="K424" s="43">
        <v>10</v>
      </c>
      <c r="L424" s="43">
        <v>11</v>
      </c>
      <c r="M424" s="43">
        <v>12</v>
      </c>
      <c r="N424" s="44">
        <v>13</v>
      </c>
    </row>
    <row r="425" spans="1:14" x14ac:dyDescent="0.2">
      <c r="A425" s="45"/>
      <c r="B425" s="46"/>
      <c r="C425" s="47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9"/>
    </row>
    <row r="426" spans="1:14" x14ac:dyDescent="0.2">
      <c r="A426" s="75">
        <v>1</v>
      </c>
      <c r="B426" s="1" t="s">
        <v>87</v>
      </c>
      <c r="C426" s="47"/>
      <c r="D426" s="48"/>
      <c r="E426" s="48" t="s">
        <v>31</v>
      </c>
      <c r="F426" s="167">
        <v>1680000</v>
      </c>
      <c r="G426" s="77" t="s">
        <v>27</v>
      </c>
      <c r="H426" s="77"/>
      <c r="I426" s="57">
        <f>F426/F430*100</f>
        <v>12.942989214175654</v>
      </c>
      <c r="J426" s="57">
        <f>M426/F426*100</f>
        <v>58.928571428571431</v>
      </c>
      <c r="K426" s="57">
        <f>M426/F426*100</f>
        <v>58.928571428571431</v>
      </c>
      <c r="L426" s="57">
        <f>I426*J426/100</f>
        <v>7.6271186440677967</v>
      </c>
      <c r="M426" s="161">
        <v>990000</v>
      </c>
      <c r="N426" s="58">
        <f>I426*K426/100</f>
        <v>7.6271186440677967</v>
      </c>
    </row>
    <row r="427" spans="1:14" x14ac:dyDescent="0.2">
      <c r="A427" s="75">
        <v>2</v>
      </c>
      <c r="B427" s="1" t="s">
        <v>88</v>
      </c>
      <c r="C427" s="47"/>
      <c r="D427" s="48"/>
      <c r="E427" s="48"/>
      <c r="F427" s="166">
        <v>5000000</v>
      </c>
      <c r="G427" s="77" t="s">
        <v>27</v>
      </c>
      <c r="H427" s="77"/>
      <c r="I427" s="57">
        <f>F427/F430*100</f>
        <v>38.52080123266564</v>
      </c>
      <c r="J427" s="57">
        <f>M427/F427*100</f>
        <v>55.900000000000006</v>
      </c>
      <c r="K427" s="57">
        <f>M427/F427*100</f>
        <v>55.900000000000006</v>
      </c>
      <c r="L427" s="57">
        <f>I427*J427/100</f>
        <v>21.533127889060097</v>
      </c>
      <c r="M427" s="57">
        <v>2795000</v>
      </c>
      <c r="N427" s="58">
        <f>I427*K427/100</f>
        <v>21.533127889060097</v>
      </c>
    </row>
    <row r="428" spans="1:14" x14ac:dyDescent="0.2">
      <c r="A428" s="75">
        <v>3</v>
      </c>
      <c r="B428" s="1" t="s">
        <v>89</v>
      </c>
      <c r="C428" s="47"/>
      <c r="D428" s="48"/>
      <c r="E428" s="48"/>
      <c r="F428" s="166">
        <v>6300000</v>
      </c>
      <c r="G428" s="77" t="s">
        <v>27</v>
      </c>
      <c r="H428" s="77"/>
      <c r="I428" s="57">
        <f>F428/F430*100</f>
        <v>48.536209553158706</v>
      </c>
      <c r="J428" s="57">
        <f>M428/F428*100</f>
        <v>60.575396825396822</v>
      </c>
      <c r="K428" s="57">
        <f>M428/F428*100</f>
        <v>60.575396825396822</v>
      </c>
      <c r="L428" s="57">
        <f>I428*J428/100</f>
        <v>29.401001540832048</v>
      </c>
      <c r="M428" s="57">
        <v>3816250</v>
      </c>
      <c r="N428" s="58">
        <f>I428*K428/100</f>
        <v>29.401001540832048</v>
      </c>
    </row>
    <row r="429" spans="1:14" x14ac:dyDescent="0.2">
      <c r="A429" s="45"/>
      <c r="B429" s="46"/>
      <c r="C429" s="78"/>
      <c r="D429" s="48"/>
      <c r="E429" s="48"/>
      <c r="F429" s="57"/>
      <c r="G429" s="77"/>
      <c r="H429" s="48"/>
      <c r="I429" s="57"/>
      <c r="J429" s="57"/>
      <c r="K429" s="57"/>
      <c r="L429" s="57"/>
      <c r="M429" s="57"/>
      <c r="N429" s="58"/>
    </row>
    <row r="430" spans="1:14" ht="13.5" thickBot="1" x14ac:dyDescent="0.25">
      <c r="A430" s="281" t="s">
        <v>16</v>
      </c>
      <c r="B430" s="282"/>
      <c r="C430" s="282"/>
      <c r="D430" s="282"/>
      <c r="E430" s="283"/>
      <c r="F430" s="64">
        <f>SUM(F425:F429)</f>
        <v>12980000</v>
      </c>
      <c r="G430" s="65"/>
      <c r="H430" s="66"/>
      <c r="I430" s="67">
        <f>SUM(I425:I429)</f>
        <v>100</v>
      </c>
      <c r="J430" s="64"/>
      <c r="K430" s="68"/>
      <c r="L430" s="64">
        <f>SUM(L425:L429)</f>
        <v>58.561248073959945</v>
      </c>
      <c r="M430" s="64">
        <f>SUM(M425:M429)</f>
        <v>7601250</v>
      </c>
      <c r="N430" s="69">
        <f>SUM(N425:N429)</f>
        <v>58.561248073959945</v>
      </c>
    </row>
    <row r="431" spans="1:14" ht="13.5" thickTop="1" x14ac:dyDescent="0.2"/>
    <row r="432" spans="1:14" x14ac:dyDescent="0.2">
      <c r="L432" s="72" t="str">
        <f>L396</f>
        <v>Benteng Jampea, 31 Agustus 2023</v>
      </c>
      <c r="M432" s="71"/>
    </row>
    <row r="434" spans="12:14" x14ac:dyDescent="0.2">
      <c r="L434" s="73" t="s">
        <v>28</v>
      </c>
    </row>
    <row r="435" spans="12:14" x14ac:dyDescent="0.2">
      <c r="L435" s="73"/>
    </row>
    <row r="436" spans="12:14" x14ac:dyDescent="0.2">
      <c r="L436" s="73"/>
    </row>
    <row r="437" spans="12:14" x14ac:dyDescent="0.2">
      <c r="L437" s="74" t="s">
        <v>44</v>
      </c>
      <c r="M437" s="1"/>
      <c r="N437" s="1"/>
    </row>
    <row r="438" spans="12:14" x14ac:dyDescent="0.2">
      <c r="L438" s="1" t="s">
        <v>47</v>
      </c>
      <c r="M438" s="1"/>
      <c r="N438" s="1"/>
    </row>
    <row r="454" spans="1:14" ht="14.25" x14ac:dyDescent="0.2">
      <c r="A454" s="4" t="s">
        <v>26</v>
      </c>
      <c r="C454" s="4" t="s">
        <v>32</v>
      </c>
      <c r="E454" s="37"/>
      <c r="F454" s="37"/>
      <c r="G454" s="37"/>
      <c r="H454" s="37"/>
      <c r="I454" s="37"/>
      <c r="J454" s="37"/>
      <c r="K454" s="37"/>
    </row>
    <row r="455" spans="1:14" ht="14.25" x14ac:dyDescent="0.2">
      <c r="A455" s="4" t="s">
        <v>23</v>
      </c>
      <c r="C455" s="4" t="s">
        <v>86</v>
      </c>
      <c r="E455" s="37"/>
      <c r="F455" s="37"/>
      <c r="G455" s="37"/>
      <c r="H455" s="37"/>
      <c r="I455" s="37"/>
      <c r="J455" s="37"/>
      <c r="K455" s="37"/>
    </row>
    <row r="456" spans="1:14" ht="14.25" x14ac:dyDescent="0.2">
      <c r="A456" s="4" t="s">
        <v>64</v>
      </c>
      <c r="C456" s="4" t="s">
        <v>90</v>
      </c>
      <c r="E456" s="37"/>
      <c r="F456" s="37"/>
      <c r="G456" s="37"/>
      <c r="H456" s="37"/>
      <c r="I456" s="37"/>
      <c r="J456" s="37"/>
      <c r="K456" s="37"/>
    </row>
    <row r="457" spans="1:14" ht="14.25" x14ac:dyDescent="0.2">
      <c r="E457" s="37"/>
      <c r="F457" s="37"/>
      <c r="G457" s="37"/>
      <c r="H457" s="37"/>
      <c r="I457" s="37"/>
      <c r="J457" s="37"/>
      <c r="K457" s="37"/>
    </row>
    <row r="458" spans="1:14" ht="13.5" thickBot="1" x14ac:dyDescent="0.25">
      <c r="A458" s="4" t="s">
        <v>24</v>
      </c>
      <c r="C458" s="4" t="s">
        <v>25</v>
      </c>
      <c r="K458" s="38" t="s">
        <v>15</v>
      </c>
      <c r="L458" s="39">
        <f>L420</f>
        <v>45139</v>
      </c>
    </row>
    <row r="459" spans="1:14" ht="13.5" thickTop="1" x14ac:dyDescent="0.2">
      <c r="A459" s="284" t="s">
        <v>0</v>
      </c>
      <c r="B459" s="287" t="s">
        <v>20</v>
      </c>
      <c r="C459" s="288"/>
      <c r="D459" s="293" t="s">
        <v>1</v>
      </c>
      <c r="E459" s="294"/>
      <c r="F459" s="295" t="s">
        <v>4</v>
      </c>
      <c r="G459" s="295" t="s">
        <v>5</v>
      </c>
      <c r="H459" s="295" t="s">
        <v>6</v>
      </c>
      <c r="I459" s="295" t="s">
        <v>17</v>
      </c>
      <c r="J459" s="308" t="s">
        <v>18</v>
      </c>
      <c r="K459" s="316"/>
      <c r="L459" s="293" t="s">
        <v>19</v>
      </c>
      <c r="M459" s="303"/>
      <c r="N459" s="304"/>
    </row>
    <row r="460" spans="1:14" x14ac:dyDescent="0.2">
      <c r="A460" s="299"/>
      <c r="B460" s="289"/>
      <c r="C460" s="290"/>
      <c r="D460" s="296" t="s">
        <v>2</v>
      </c>
      <c r="E460" s="296" t="s">
        <v>3</v>
      </c>
      <c r="F460" s="301"/>
      <c r="G460" s="296"/>
      <c r="H460" s="296"/>
      <c r="I460" s="314"/>
      <c r="J460" s="296" t="s">
        <v>7</v>
      </c>
      <c r="K460" s="296" t="s">
        <v>8</v>
      </c>
      <c r="L460" s="298" t="s">
        <v>7</v>
      </c>
      <c r="M460" s="305" t="s">
        <v>8</v>
      </c>
      <c r="N460" s="306"/>
    </row>
    <row r="461" spans="1:14" x14ac:dyDescent="0.2">
      <c r="A461" s="300"/>
      <c r="B461" s="291"/>
      <c r="C461" s="292"/>
      <c r="D461" s="297"/>
      <c r="E461" s="297"/>
      <c r="F461" s="302"/>
      <c r="G461" s="297"/>
      <c r="H461" s="297"/>
      <c r="I461" s="315"/>
      <c r="J461" s="302"/>
      <c r="K461" s="302"/>
      <c r="L461" s="297"/>
      <c r="M461" s="40" t="s">
        <v>9</v>
      </c>
      <c r="N461" s="41" t="s">
        <v>10</v>
      </c>
    </row>
    <row r="462" spans="1:14" x14ac:dyDescent="0.2">
      <c r="A462" s="42">
        <v>1</v>
      </c>
      <c r="B462" s="275">
        <v>2</v>
      </c>
      <c r="C462" s="276"/>
      <c r="D462" s="43">
        <v>3</v>
      </c>
      <c r="E462" s="43">
        <v>4</v>
      </c>
      <c r="F462" s="43">
        <v>5</v>
      </c>
      <c r="G462" s="43">
        <v>6</v>
      </c>
      <c r="H462" s="43">
        <v>7</v>
      </c>
      <c r="I462" s="43">
        <v>8</v>
      </c>
      <c r="J462" s="43">
        <v>9</v>
      </c>
      <c r="K462" s="43">
        <v>10</v>
      </c>
      <c r="L462" s="43">
        <v>11</v>
      </c>
      <c r="M462" s="43">
        <v>12</v>
      </c>
      <c r="N462" s="44">
        <v>13</v>
      </c>
    </row>
    <row r="463" spans="1:14" x14ac:dyDescent="0.2">
      <c r="A463" s="45"/>
      <c r="B463" s="46"/>
      <c r="C463" s="47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9"/>
    </row>
    <row r="464" spans="1:14" x14ac:dyDescent="0.2">
      <c r="A464" s="75">
        <v>1</v>
      </c>
      <c r="B464" s="170" t="s">
        <v>48</v>
      </c>
      <c r="C464" s="47"/>
      <c r="D464" s="48"/>
      <c r="E464" s="48" t="s">
        <v>31</v>
      </c>
      <c r="F464" s="171">
        <v>4012000</v>
      </c>
      <c r="G464" s="56" t="s">
        <v>27</v>
      </c>
      <c r="H464" s="48"/>
      <c r="I464" s="57">
        <f>F464/F471*100</f>
        <v>5.9429993482253956</v>
      </c>
      <c r="J464" s="57">
        <f>M464/F464*100</f>
        <v>50</v>
      </c>
      <c r="K464" s="57">
        <f>M464/F464*100</f>
        <v>50</v>
      </c>
      <c r="L464" s="57">
        <f>I464*J464/100</f>
        <v>2.9714996741126978</v>
      </c>
      <c r="M464" s="60">
        <v>2006000</v>
      </c>
      <c r="N464" s="58">
        <f>I464*K464/100</f>
        <v>2.9714996741126978</v>
      </c>
    </row>
    <row r="465" spans="1:14" x14ac:dyDescent="0.2">
      <c r="A465" s="75">
        <v>2</v>
      </c>
      <c r="B465" s="170" t="s">
        <v>91</v>
      </c>
      <c r="C465" s="47"/>
      <c r="D465" s="48"/>
      <c r="E465" s="48"/>
      <c r="F465" s="171">
        <v>40200000</v>
      </c>
      <c r="G465" s="56" t="s">
        <v>27</v>
      </c>
      <c r="H465" s="48"/>
      <c r="I465" s="57">
        <f>F465/F471*100</f>
        <v>59.548497955797828</v>
      </c>
      <c r="J465" s="57">
        <f>M465/F465*100</f>
        <v>66.666666666666657</v>
      </c>
      <c r="K465" s="57">
        <f>M465/F465*100</f>
        <v>66.666666666666657</v>
      </c>
      <c r="L465" s="57">
        <f>I465*J465/100</f>
        <v>39.698998637198549</v>
      </c>
      <c r="M465" s="60">
        <v>26800000</v>
      </c>
      <c r="N465" s="58">
        <f>I465*K465/100</f>
        <v>39.698998637198549</v>
      </c>
    </row>
    <row r="466" spans="1:14" x14ac:dyDescent="0.2">
      <c r="A466" s="75">
        <v>3</v>
      </c>
      <c r="B466" s="170" t="s">
        <v>159</v>
      </c>
      <c r="C466" s="47"/>
      <c r="D466" s="48"/>
      <c r="E466" s="48"/>
      <c r="F466" s="171">
        <v>1296000</v>
      </c>
      <c r="G466" s="56" t="s">
        <v>27</v>
      </c>
      <c r="H466" s="48"/>
      <c r="I466" s="57">
        <f>F466/F471*100</f>
        <v>1.9197724714107955</v>
      </c>
      <c r="J466" s="57">
        <f>M466/F466*100</f>
        <v>100</v>
      </c>
      <c r="K466" s="57">
        <f>M466/F466*100</f>
        <v>100</v>
      </c>
      <c r="L466" s="57">
        <f>I466*J466/100</f>
        <v>1.9197724714107955</v>
      </c>
      <c r="M466" s="60">
        <v>1296000</v>
      </c>
      <c r="N466" s="58">
        <f>I466*K466/100</f>
        <v>1.9197724714107955</v>
      </c>
    </row>
    <row r="467" spans="1:14" x14ac:dyDescent="0.2">
      <c r="A467" s="75">
        <v>4</v>
      </c>
      <c r="B467" s="170" t="s">
        <v>92</v>
      </c>
      <c r="C467" s="47"/>
      <c r="D467" s="48"/>
      <c r="E467" s="48"/>
      <c r="F467" s="171">
        <v>12000000</v>
      </c>
      <c r="G467" s="77" t="s">
        <v>27</v>
      </c>
      <c r="H467" s="77"/>
      <c r="I467" s="57">
        <f>F467/F471*100</f>
        <v>17.775671031581442</v>
      </c>
      <c r="J467" s="57">
        <f>M467/F467*100</f>
        <v>100</v>
      </c>
      <c r="K467" s="57">
        <f>M467/F467*100</f>
        <v>100</v>
      </c>
      <c r="L467" s="57">
        <f>I467*J467/100</f>
        <v>17.775671031581442</v>
      </c>
      <c r="M467" s="222">
        <v>12000000</v>
      </c>
      <c r="N467" s="58">
        <f>I467*K467/100</f>
        <v>17.775671031581442</v>
      </c>
    </row>
    <row r="468" spans="1:14" x14ac:dyDescent="0.2">
      <c r="A468" s="75">
        <v>5</v>
      </c>
      <c r="B468" s="170" t="s">
        <v>160</v>
      </c>
      <c r="C468" s="47"/>
      <c r="D468" s="48"/>
      <c r="E468" s="48"/>
      <c r="F468" s="171">
        <v>10000000</v>
      </c>
      <c r="G468" s="77" t="s">
        <v>27</v>
      </c>
      <c r="H468" s="77"/>
      <c r="I468" s="57">
        <f>F468/F471*100</f>
        <v>14.813059192984534</v>
      </c>
      <c r="J468" s="57">
        <f>M468/F468*100</f>
        <v>100</v>
      </c>
      <c r="K468" s="57">
        <f>M468/F468*100</f>
        <v>100</v>
      </c>
      <c r="L468" s="57">
        <f>I468*J468/100</f>
        <v>14.813059192984532</v>
      </c>
      <c r="M468" s="60">
        <v>10000000</v>
      </c>
      <c r="N468" s="58">
        <f>I468*K468/100</f>
        <v>14.813059192984532</v>
      </c>
    </row>
    <row r="469" spans="1:14" x14ac:dyDescent="0.2">
      <c r="A469" s="75"/>
      <c r="B469" s="1"/>
      <c r="C469" s="47"/>
      <c r="D469" s="48"/>
      <c r="E469" s="48"/>
      <c r="F469" s="76"/>
      <c r="G469" s="77"/>
      <c r="H469" s="77"/>
      <c r="I469" s="57"/>
      <c r="J469" s="57"/>
      <c r="K469" s="57"/>
      <c r="L469" s="57"/>
      <c r="M469" s="76"/>
      <c r="N469" s="58"/>
    </row>
    <row r="470" spans="1:14" x14ac:dyDescent="0.2">
      <c r="A470" s="45"/>
      <c r="B470" s="46"/>
      <c r="C470" s="78"/>
      <c r="D470" s="48"/>
      <c r="E470" s="48"/>
      <c r="F470" s="57"/>
      <c r="G470" s="77"/>
      <c r="H470" s="48"/>
      <c r="I470" s="57"/>
      <c r="J470" s="57"/>
      <c r="K470" s="57"/>
      <c r="L470" s="57"/>
      <c r="M470" s="57"/>
      <c r="N470" s="58"/>
    </row>
    <row r="471" spans="1:14" ht="13.5" thickBot="1" x14ac:dyDescent="0.25">
      <c r="A471" s="281" t="s">
        <v>16</v>
      </c>
      <c r="B471" s="282"/>
      <c r="C471" s="282"/>
      <c r="D471" s="282"/>
      <c r="E471" s="283"/>
      <c r="F471" s="64">
        <f>SUM(F463:F470)</f>
        <v>67508000</v>
      </c>
      <c r="G471" s="65"/>
      <c r="H471" s="66"/>
      <c r="I471" s="67">
        <f>SUM(I463:I470)</f>
        <v>100</v>
      </c>
      <c r="J471" s="64"/>
      <c r="K471" s="68"/>
      <c r="L471" s="64">
        <f>SUM(L463:L470)</f>
        <v>77.179001007288008</v>
      </c>
      <c r="M471" s="64">
        <f>SUM(M463:M470)</f>
        <v>52102000</v>
      </c>
      <c r="N471" s="69">
        <f>SUM(N463:N470)</f>
        <v>77.179001007288008</v>
      </c>
    </row>
    <row r="472" spans="1:14" ht="13.5" thickTop="1" x14ac:dyDescent="0.2"/>
    <row r="473" spans="1:14" x14ac:dyDescent="0.2">
      <c r="C473" s="4" t="s">
        <v>158</v>
      </c>
      <c r="L473" s="72" t="str">
        <f>L432</f>
        <v>Benteng Jampea, 31 Agustus 2023</v>
      </c>
      <c r="M473" s="71"/>
    </row>
    <row r="475" spans="1:14" x14ac:dyDescent="0.2">
      <c r="L475" s="73" t="s">
        <v>28</v>
      </c>
    </row>
    <row r="476" spans="1:14" x14ac:dyDescent="0.2">
      <c r="L476" s="73"/>
    </row>
    <row r="477" spans="1:14" x14ac:dyDescent="0.2">
      <c r="L477" s="73"/>
    </row>
    <row r="478" spans="1:14" x14ac:dyDescent="0.2">
      <c r="L478" s="74" t="s">
        <v>43</v>
      </c>
      <c r="M478" s="1"/>
      <c r="N478" s="1"/>
    </row>
    <row r="479" spans="1:14" x14ac:dyDescent="0.2">
      <c r="L479" s="317" t="s">
        <v>45</v>
      </c>
      <c r="M479" s="317"/>
      <c r="N479" s="317"/>
    </row>
    <row r="492" spans="1:14" ht="14.25" x14ac:dyDescent="0.2">
      <c r="A492" s="4" t="s">
        <v>26</v>
      </c>
      <c r="C492" s="4" t="s">
        <v>32</v>
      </c>
      <c r="D492" s="1"/>
      <c r="E492" s="83"/>
      <c r="F492" s="83"/>
      <c r="G492" s="83"/>
      <c r="H492" s="83"/>
      <c r="I492" s="83"/>
      <c r="J492" s="83"/>
      <c r="K492" s="83"/>
      <c r="L492" s="1"/>
      <c r="M492" s="1"/>
      <c r="N492" s="1"/>
    </row>
    <row r="493" spans="1:14" ht="14.25" x14ac:dyDescent="0.2">
      <c r="A493" s="4" t="s">
        <v>23</v>
      </c>
      <c r="C493" s="4" t="s">
        <v>93</v>
      </c>
      <c r="D493" s="1"/>
      <c r="E493" s="83"/>
      <c r="F493" s="83"/>
      <c r="G493" s="83"/>
      <c r="H493" s="83"/>
      <c r="I493" s="83"/>
      <c r="J493" s="83"/>
      <c r="K493" s="83"/>
      <c r="L493" s="1"/>
      <c r="M493" s="1"/>
      <c r="N493" s="1"/>
    </row>
    <row r="494" spans="1:14" ht="14.25" x14ac:dyDescent="0.2">
      <c r="A494" s="4" t="s">
        <v>52</v>
      </c>
      <c r="C494" s="4" t="s">
        <v>161</v>
      </c>
      <c r="D494" s="1"/>
      <c r="E494" s="83"/>
      <c r="F494" s="83"/>
      <c r="G494" s="83"/>
      <c r="H494" s="83"/>
      <c r="I494" s="83"/>
      <c r="J494" s="83"/>
      <c r="K494" s="83"/>
      <c r="L494" s="1"/>
      <c r="M494" s="1"/>
      <c r="N494" s="1"/>
    </row>
    <row r="495" spans="1:14" ht="14.25" x14ac:dyDescent="0.2">
      <c r="D495" s="1"/>
      <c r="E495" s="83"/>
      <c r="F495" s="83"/>
      <c r="G495" s="83"/>
      <c r="H495" s="83"/>
      <c r="I495" s="83"/>
      <c r="J495" s="83"/>
      <c r="K495" s="83"/>
      <c r="L495" s="1"/>
      <c r="M495" s="1"/>
      <c r="N495" s="1"/>
    </row>
    <row r="496" spans="1:14" ht="13.5" thickBot="1" x14ac:dyDescent="0.25">
      <c r="A496" s="4" t="s">
        <v>24</v>
      </c>
      <c r="C496" s="4" t="s">
        <v>25</v>
      </c>
      <c r="D496" s="1"/>
      <c r="E496" s="1"/>
      <c r="F496" s="1"/>
      <c r="G496" s="1"/>
      <c r="H496" s="1"/>
      <c r="I496" s="1"/>
      <c r="J496" s="1"/>
      <c r="K496" s="84" t="s">
        <v>15</v>
      </c>
      <c r="L496" s="85">
        <f>'MUSLIANA 1'!L120</f>
        <v>45139</v>
      </c>
      <c r="M496" s="1"/>
      <c r="N496" s="1"/>
    </row>
    <row r="497" spans="1:14" ht="13.5" thickTop="1" x14ac:dyDescent="0.2">
      <c r="A497" s="245" t="s">
        <v>0</v>
      </c>
      <c r="B497" s="266" t="s">
        <v>20</v>
      </c>
      <c r="C497" s="267"/>
      <c r="D497" s="318" t="s">
        <v>1</v>
      </c>
      <c r="E497" s="324"/>
      <c r="F497" s="242" t="s">
        <v>4</v>
      </c>
      <c r="G497" s="242" t="s">
        <v>5</v>
      </c>
      <c r="H497" s="242" t="s">
        <v>6</v>
      </c>
      <c r="I497" s="242" t="s">
        <v>17</v>
      </c>
      <c r="J497" s="264" t="s">
        <v>18</v>
      </c>
      <c r="K497" s="313"/>
      <c r="L497" s="318" t="s">
        <v>19</v>
      </c>
      <c r="M497" s="319"/>
      <c r="N497" s="320"/>
    </row>
    <row r="498" spans="1:14" x14ac:dyDescent="0.2">
      <c r="A498" s="326"/>
      <c r="B498" s="268"/>
      <c r="C498" s="269"/>
      <c r="D498" s="253" t="s">
        <v>2</v>
      </c>
      <c r="E498" s="253" t="s">
        <v>3</v>
      </c>
      <c r="F498" s="325"/>
      <c r="G498" s="253"/>
      <c r="H498" s="253"/>
      <c r="I498" s="248"/>
      <c r="J498" s="253" t="s">
        <v>7</v>
      </c>
      <c r="K498" s="253" t="s">
        <v>8</v>
      </c>
      <c r="L498" s="272" t="s">
        <v>7</v>
      </c>
      <c r="M498" s="322" t="s">
        <v>8</v>
      </c>
      <c r="N498" s="323"/>
    </row>
    <row r="499" spans="1:14" x14ac:dyDescent="0.2">
      <c r="A499" s="327"/>
      <c r="B499" s="270"/>
      <c r="C499" s="271"/>
      <c r="D499" s="273"/>
      <c r="E499" s="273"/>
      <c r="F499" s="321"/>
      <c r="G499" s="273"/>
      <c r="H499" s="273"/>
      <c r="I499" s="249"/>
      <c r="J499" s="321"/>
      <c r="K499" s="321"/>
      <c r="L499" s="273"/>
      <c r="M499" s="86" t="s">
        <v>9</v>
      </c>
      <c r="N499" s="87" t="s">
        <v>10</v>
      </c>
    </row>
    <row r="500" spans="1:14" x14ac:dyDescent="0.2">
      <c r="A500" s="42">
        <v>1</v>
      </c>
      <c r="B500" s="275">
        <v>2</v>
      </c>
      <c r="C500" s="276"/>
      <c r="D500" s="43">
        <v>3</v>
      </c>
      <c r="E500" s="43">
        <v>4</v>
      </c>
      <c r="F500" s="43">
        <v>5</v>
      </c>
      <c r="G500" s="43">
        <v>6</v>
      </c>
      <c r="H500" s="43">
        <v>7</v>
      </c>
      <c r="I500" s="43">
        <v>8</v>
      </c>
      <c r="J500" s="43">
        <v>9</v>
      </c>
      <c r="K500" s="43">
        <v>10</v>
      </c>
      <c r="L500" s="43">
        <v>11</v>
      </c>
      <c r="M500" s="43">
        <v>12</v>
      </c>
      <c r="N500" s="44">
        <v>13</v>
      </c>
    </row>
    <row r="501" spans="1:14" x14ac:dyDescent="0.2">
      <c r="A501" s="88"/>
      <c r="B501" s="89"/>
      <c r="C501" s="90"/>
      <c r="D501" s="91"/>
      <c r="E501" s="91"/>
      <c r="F501" s="91"/>
      <c r="G501" s="91"/>
      <c r="H501" s="91"/>
      <c r="I501" s="91"/>
      <c r="J501" s="91"/>
      <c r="K501" s="91"/>
      <c r="L501" s="91"/>
      <c r="M501" s="91"/>
      <c r="N501" s="92"/>
    </row>
    <row r="502" spans="1:14" x14ac:dyDescent="0.2">
      <c r="A502" s="75">
        <v>1</v>
      </c>
      <c r="B502" s="170" t="s">
        <v>162</v>
      </c>
      <c r="C502" s="47"/>
      <c r="D502" s="48"/>
      <c r="E502" s="48" t="s">
        <v>31</v>
      </c>
      <c r="F502" s="173">
        <v>40500000</v>
      </c>
      <c r="G502" s="77" t="s">
        <v>27</v>
      </c>
      <c r="H502" s="77"/>
      <c r="I502" s="57">
        <f>F502/F508*100</f>
        <v>69.159836065573771</v>
      </c>
      <c r="J502" s="57">
        <f>M502/F502*100</f>
        <v>72.222222222222214</v>
      </c>
      <c r="K502" s="57">
        <f>M502/F502*100</f>
        <v>72.222222222222214</v>
      </c>
      <c r="L502" s="57">
        <f>I502*J502/100</f>
        <v>49.948770491803273</v>
      </c>
      <c r="M502" s="57">
        <v>29250000</v>
      </c>
      <c r="N502" s="58">
        <f>I502*K502/100</f>
        <v>49.948770491803273</v>
      </c>
    </row>
    <row r="503" spans="1:14" x14ac:dyDescent="0.2">
      <c r="A503" s="75">
        <v>2</v>
      </c>
      <c r="B503" s="170" t="s">
        <v>164</v>
      </c>
      <c r="C503" s="47"/>
      <c r="D503" s="48"/>
      <c r="E503" s="48" t="s">
        <v>31</v>
      </c>
      <c r="F503" s="171">
        <v>3500000</v>
      </c>
      <c r="G503" s="77" t="s">
        <v>27</v>
      </c>
      <c r="H503" s="77"/>
      <c r="I503" s="57">
        <f>F503/F508*100</f>
        <v>5.9767759562841523</v>
      </c>
      <c r="J503" s="57">
        <f>M503/F503*100</f>
        <v>21.614285714285714</v>
      </c>
      <c r="K503" s="57">
        <f>M503/F503*100</f>
        <v>21.614285714285714</v>
      </c>
      <c r="L503" s="57">
        <f>I503*J503/100</f>
        <v>1.2918374316939889</v>
      </c>
      <c r="M503" s="57">
        <v>756500</v>
      </c>
      <c r="N503" s="58">
        <f>I503*K503/100</f>
        <v>1.2918374316939889</v>
      </c>
    </row>
    <row r="504" spans="1:14" x14ac:dyDescent="0.2">
      <c r="A504" s="75">
        <v>3</v>
      </c>
      <c r="B504" s="170" t="s">
        <v>165</v>
      </c>
      <c r="C504" s="47"/>
      <c r="D504" s="48"/>
      <c r="E504" s="48" t="s">
        <v>31</v>
      </c>
      <c r="F504" s="171">
        <v>14560000</v>
      </c>
      <c r="G504" s="77" t="s">
        <v>27</v>
      </c>
      <c r="H504" s="77"/>
      <c r="I504" s="57">
        <f>F504/F508*100</f>
        <v>24.863387978142075</v>
      </c>
      <c r="J504" s="57">
        <f>M504/F504*100</f>
        <v>39.320054945054942</v>
      </c>
      <c r="K504" s="57">
        <f>M504/F504*100</f>
        <v>39.320054945054942</v>
      </c>
      <c r="L504" s="57">
        <f>I504*J504/100</f>
        <v>9.7762978142076484</v>
      </c>
      <c r="M504" s="57">
        <v>5725000</v>
      </c>
      <c r="N504" s="58">
        <f>I504*K504/100</f>
        <v>9.7762978142076484</v>
      </c>
    </row>
    <row r="505" spans="1:14" x14ac:dyDescent="0.2">
      <c r="A505" s="93"/>
      <c r="B505" s="170" t="s">
        <v>166</v>
      </c>
      <c r="C505" s="90"/>
      <c r="D505" s="91"/>
      <c r="E505" s="91"/>
      <c r="F505" s="94"/>
      <c r="G505" s="95"/>
      <c r="H505" s="95"/>
      <c r="I505" s="94"/>
      <c r="J505" s="94"/>
      <c r="K505" s="94"/>
      <c r="L505" s="94"/>
      <c r="M505" s="94"/>
      <c r="N505" s="96"/>
    </row>
    <row r="506" spans="1:14" x14ac:dyDescent="0.2">
      <c r="A506" s="93"/>
      <c r="B506" s="89"/>
      <c r="C506" s="90"/>
      <c r="D506" s="91"/>
      <c r="E506" s="91"/>
      <c r="F506" s="94"/>
      <c r="G506" s="95"/>
      <c r="H506" s="95"/>
      <c r="I506" s="94"/>
      <c r="J506" s="94"/>
      <c r="K506" s="94"/>
      <c r="L506" s="94"/>
      <c r="M506" s="94"/>
      <c r="N506" s="96"/>
    </row>
    <row r="507" spans="1:14" x14ac:dyDescent="0.2">
      <c r="A507" s="88"/>
      <c r="B507" s="89"/>
      <c r="C507" s="97"/>
      <c r="D507" s="91"/>
      <c r="E507" s="91"/>
      <c r="F507" s="94"/>
      <c r="G507" s="95"/>
      <c r="H507" s="91"/>
      <c r="I507" s="94"/>
      <c r="J507" s="94"/>
      <c r="K507" s="94"/>
      <c r="L507" s="94"/>
      <c r="M507" s="94"/>
      <c r="N507" s="96"/>
    </row>
    <row r="508" spans="1:14" ht="13.5" thickBot="1" x14ac:dyDescent="0.25">
      <c r="A508" s="310" t="s">
        <v>16</v>
      </c>
      <c r="B508" s="311"/>
      <c r="C508" s="311"/>
      <c r="D508" s="311"/>
      <c r="E508" s="312"/>
      <c r="F508" s="98">
        <f>SUM(F501:F507)</f>
        <v>58560000</v>
      </c>
      <c r="G508" s="99" t="s">
        <v>27</v>
      </c>
      <c r="H508" s="66"/>
      <c r="I508" s="67">
        <f>SUM(I501:I507)</f>
        <v>100</v>
      </c>
      <c r="J508" s="64"/>
      <c r="K508" s="68"/>
      <c r="L508" s="98">
        <f>SUM(L501:L507)</f>
        <v>61.016905737704917</v>
      </c>
      <c r="M508" s="98">
        <f>SUM(M501:M507)</f>
        <v>35731500</v>
      </c>
      <c r="N508" s="100">
        <f>SUM(N501:N507)</f>
        <v>61.016905737704917</v>
      </c>
    </row>
    <row r="509" spans="1:14" ht="13.5" thickTop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05" t="str">
        <f>'MUSLIANA 1'!L135</f>
        <v>Benteng Jampea, 31 Agustus 2023</v>
      </c>
      <c r="M510" s="106"/>
      <c r="N510" s="1"/>
    </row>
    <row r="511" spans="1:14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82" t="s">
        <v>28</v>
      </c>
      <c r="M512" s="1"/>
      <c r="N512" s="1"/>
    </row>
    <row r="513" spans="1:14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82"/>
      <c r="M513" s="1"/>
      <c r="N513" s="1"/>
    </row>
    <row r="514" spans="1:14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82"/>
      <c r="M514" s="1"/>
      <c r="N514" s="1"/>
    </row>
    <row r="515" spans="1:14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07" t="s">
        <v>44</v>
      </c>
      <c r="M515" s="1"/>
      <c r="N515" s="1"/>
    </row>
    <row r="516" spans="1:14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08" t="s">
        <v>47</v>
      </c>
      <c r="M516" s="1"/>
      <c r="N516" s="1"/>
    </row>
    <row r="530" spans="1:16" ht="14.25" x14ac:dyDescent="0.2">
      <c r="A530" s="4" t="s">
        <v>26</v>
      </c>
      <c r="C530" s="4" t="s">
        <v>32</v>
      </c>
      <c r="D530" s="1"/>
      <c r="E530" s="83"/>
      <c r="F530" s="83"/>
      <c r="G530" s="83"/>
      <c r="H530" s="83"/>
      <c r="I530" s="83"/>
      <c r="J530" s="83"/>
      <c r="K530" s="83"/>
      <c r="L530" s="1"/>
      <c r="M530" s="1"/>
      <c r="N530" s="1"/>
    </row>
    <row r="531" spans="1:16" ht="14.25" x14ac:dyDescent="0.2">
      <c r="A531" s="4" t="s">
        <v>23</v>
      </c>
      <c r="C531" s="4" t="s">
        <v>93</v>
      </c>
      <c r="D531" s="1"/>
      <c r="E531" s="83"/>
      <c r="F531" s="83"/>
      <c r="G531" s="83"/>
      <c r="H531" s="83"/>
      <c r="I531" s="83"/>
      <c r="J531" s="83"/>
      <c r="K531" s="83"/>
      <c r="L531" s="1"/>
      <c r="M531" s="1"/>
      <c r="N531" s="1"/>
    </row>
    <row r="532" spans="1:16" ht="14.25" x14ac:dyDescent="0.2">
      <c r="A532" s="4" t="s">
        <v>52</v>
      </c>
      <c r="C532" s="4" t="s">
        <v>168</v>
      </c>
      <c r="D532" s="1"/>
      <c r="E532" s="83"/>
      <c r="F532" s="83"/>
      <c r="G532" s="83"/>
      <c r="H532" s="83"/>
      <c r="I532" s="83"/>
      <c r="J532" s="83"/>
      <c r="K532" s="83"/>
      <c r="L532" s="1"/>
      <c r="M532" s="1"/>
      <c r="N532" s="1"/>
    </row>
    <row r="533" spans="1:16" ht="14.25" x14ac:dyDescent="0.2">
      <c r="D533" s="1"/>
      <c r="E533" s="83"/>
      <c r="F533" s="83"/>
      <c r="G533" s="83"/>
      <c r="H533" s="83"/>
      <c r="I533" s="83"/>
      <c r="J533" s="83"/>
      <c r="K533" s="83"/>
      <c r="L533" s="1"/>
      <c r="M533" s="1"/>
      <c r="N533" s="1"/>
    </row>
    <row r="534" spans="1:16" ht="13.5" thickBot="1" x14ac:dyDescent="0.25">
      <c r="A534" s="4" t="s">
        <v>24</v>
      </c>
      <c r="C534" s="4" t="s">
        <v>25</v>
      </c>
      <c r="D534" s="1"/>
      <c r="E534" s="1"/>
      <c r="F534" s="1"/>
      <c r="G534" s="1"/>
      <c r="H534" s="1"/>
      <c r="I534" s="1"/>
      <c r="J534" s="1"/>
      <c r="K534" s="84" t="s">
        <v>15</v>
      </c>
      <c r="L534" s="85">
        <f>L496</f>
        <v>45139</v>
      </c>
      <c r="M534" s="1"/>
      <c r="N534" s="1"/>
    </row>
    <row r="535" spans="1:16" ht="13.5" thickTop="1" x14ac:dyDescent="0.2">
      <c r="A535" s="245" t="s">
        <v>0</v>
      </c>
      <c r="B535" s="266" t="s">
        <v>20</v>
      </c>
      <c r="C535" s="267"/>
      <c r="D535" s="318" t="s">
        <v>1</v>
      </c>
      <c r="E535" s="324"/>
      <c r="F535" s="242" t="s">
        <v>4</v>
      </c>
      <c r="G535" s="242" t="s">
        <v>5</v>
      </c>
      <c r="H535" s="242" t="s">
        <v>6</v>
      </c>
      <c r="I535" s="242" t="s">
        <v>17</v>
      </c>
      <c r="J535" s="264" t="s">
        <v>18</v>
      </c>
      <c r="K535" s="313"/>
      <c r="L535" s="318" t="s">
        <v>19</v>
      </c>
      <c r="M535" s="319"/>
      <c r="N535" s="320"/>
    </row>
    <row r="536" spans="1:16" x14ac:dyDescent="0.2">
      <c r="A536" s="326"/>
      <c r="B536" s="268"/>
      <c r="C536" s="269"/>
      <c r="D536" s="253" t="s">
        <v>2</v>
      </c>
      <c r="E536" s="253" t="s">
        <v>3</v>
      </c>
      <c r="F536" s="325"/>
      <c r="G536" s="253"/>
      <c r="H536" s="253"/>
      <c r="I536" s="248"/>
      <c r="J536" s="253" t="s">
        <v>7</v>
      </c>
      <c r="K536" s="253" t="s">
        <v>8</v>
      </c>
      <c r="L536" s="272" t="s">
        <v>7</v>
      </c>
      <c r="M536" s="322" t="s">
        <v>8</v>
      </c>
      <c r="N536" s="323"/>
    </row>
    <row r="537" spans="1:16" x14ac:dyDescent="0.2">
      <c r="A537" s="327"/>
      <c r="B537" s="270"/>
      <c r="C537" s="271"/>
      <c r="D537" s="273"/>
      <c r="E537" s="273"/>
      <c r="F537" s="321"/>
      <c r="G537" s="273"/>
      <c r="H537" s="273"/>
      <c r="I537" s="249"/>
      <c r="J537" s="321"/>
      <c r="K537" s="321"/>
      <c r="L537" s="273"/>
      <c r="M537" s="86" t="s">
        <v>9</v>
      </c>
      <c r="N537" s="87" t="s">
        <v>10</v>
      </c>
    </row>
    <row r="538" spans="1:16" x14ac:dyDescent="0.2">
      <c r="A538" s="42">
        <v>1</v>
      </c>
      <c r="B538" s="275">
        <v>2</v>
      </c>
      <c r="C538" s="276"/>
      <c r="D538" s="43">
        <v>3</v>
      </c>
      <c r="E538" s="43">
        <v>4</v>
      </c>
      <c r="F538" s="43">
        <v>5</v>
      </c>
      <c r="G538" s="43">
        <v>6</v>
      </c>
      <c r="H538" s="43">
        <v>7</v>
      </c>
      <c r="I538" s="43">
        <v>8</v>
      </c>
      <c r="J538" s="43">
        <v>9</v>
      </c>
      <c r="K538" s="43">
        <v>10</v>
      </c>
      <c r="L538" s="43">
        <v>11</v>
      </c>
      <c r="M538" s="43">
        <v>12</v>
      </c>
      <c r="N538" s="44">
        <v>13</v>
      </c>
    </row>
    <row r="539" spans="1:16" x14ac:dyDescent="0.2">
      <c r="A539" s="88"/>
      <c r="B539" s="89"/>
      <c r="C539" s="90"/>
      <c r="D539" s="91"/>
      <c r="E539" s="91"/>
      <c r="F539" s="91"/>
      <c r="G539" s="91"/>
      <c r="H539" s="91"/>
      <c r="I539" s="91"/>
      <c r="J539" s="91"/>
      <c r="K539" s="91"/>
      <c r="L539" s="91"/>
      <c r="M539" s="91"/>
      <c r="N539" s="92"/>
    </row>
    <row r="540" spans="1:16" x14ac:dyDescent="0.2">
      <c r="A540" s="75">
        <v>1</v>
      </c>
      <c r="B540" s="1" t="s">
        <v>169</v>
      </c>
      <c r="C540" s="47"/>
      <c r="D540" s="48"/>
      <c r="E540" s="48" t="s">
        <v>31</v>
      </c>
      <c r="F540" s="76">
        <v>2920000</v>
      </c>
      <c r="G540" s="77" t="s">
        <v>27</v>
      </c>
      <c r="H540" s="77"/>
      <c r="I540" s="57">
        <f>F540/F544*100</f>
        <v>100</v>
      </c>
      <c r="J540" s="57">
        <f>M540/F540*100</f>
        <v>100</v>
      </c>
      <c r="K540" s="57">
        <f>M540/F540*100</f>
        <v>100</v>
      </c>
      <c r="L540" s="57">
        <f>I540*J540/100</f>
        <v>100</v>
      </c>
      <c r="M540" s="76">
        <v>2920000</v>
      </c>
      <c r="N540" s="58">
        <f>I540*K540/100</f>
        <v>100</v>
      </c>
      <c r="P540" s="224"/>
    </row>
    <row r="541" spans="1:16" x14ac:dyDescent="0.2">
      <c r="A541" s="75"/>
      <c r="B541" s="1" t="s">
        <v>170</v>
      </c>
      <c r="C541" s="47"/>
      <c r="D541" s="48"/>
      <c r="E541" s="48"/>
      <c r="F541" s="76"/>
      <c r="G541" s="77"/>
      <c r="H541" s="77"/>
      <c r="I541" s="57"/>
      <c r="J541" s="57"/>
      <c r="K541" s="57"/>
      <c r="L541" s="57"/>
      <c r="M541" s="57"/>
      <c r="N541" s="58"/>
    </row>
    <row r="542" spans="1:16" x14ac:dyDescent="0.2">
      <c r="A542" s="75"/>
      <c r="B542" s="277"/>
      <c r="C542" s="278"/>
      <c r="D542" s="48"/>
      <c r="E542" s="48"/>
      <c r="F542" s="76"/>
      <c r="G542" s="77"/>
      <c r="H542" s="77"/>
      <c r="I542" s="57"/>
      <c r="J542" s="57"/>
      <c r="K542" s="57"/>
      <c r="L542" s="57"/>
      <c r="M542" s="57"/>
      <c r="N542" s="58"/>
    </row>
    <row r="543" spans="1:16" x14ac:dyDescent="0.2">
      <c r="A543" s="88"/>
      <c r="B543" s="89"/>
      <c r="C543" s="97"/>
      <c r="D543" s="91"/>
      <c r="E543" s="91"/>
      <c r="F543" s="94"/>
      <c r="G543" s="95"/>
      <c r="H543" s="91"/>
      <c r="I543" s="94"/>
      <c r="J543" s="94"/>
      <c r="K543" s="94"/>
      <c r="L543" s="94"/>
      <c r="M543" s="94"/>
      <c r="N543" s="96"/>
    </row>
    <row r="544" spans="1:16" ht="13.5" thickBot="1" x14ac:dyDescent="0.25">
      <c r="A544" s="310" t="s">
        <v>16</v>
      </c>
      <c r="B544" s="311"/>
      <c r="C544" s="311"/>
      <c r="D544" s="311"/>
      <c r="E544" s="312"/>
      <c r="F544" s="98">
        <f>SUM(F539:F543)</f>
        <v>2920000</v>
      </c>
      <c r="G544" s="99" t="s">
        <v>27</v>
      </c>
      <c r="H544" s="66"/>
      <c r="I544" s="67">
        <f>SUM(I539:I543)</f>
        <v>100</v>
      </c>
      <c r="J544" s="64"/>
      <c r="K544" s="68"/>
      <c r="L544" s="98">
        <f>SUM(L539:L543)</f>
        <v>100</v>
      </c>
      <c r="M544" s="98">
        <f>SUM(M539:M543)</f>
        <v>2920000</v>
      </c>
      <c r="N544" s="100">
        <f>SUM(N539:N543)</f>
        <v>100</v>
      </c>
    </row>
    <row r="545" spans="1:14" ht="13.5" thickTop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05" t="str">
        <f>L510</f>
        <v>Benteng Jampea, 31 Agustus 2023</v>
      </c>
      <c r="M546" s="106"/>
      <c r="N546" s="1"/>
    </row>
    <row r="547" spans="1:14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82" t="s">
        <v>28</v>
      </c>
      <c r="M548" s="1"/>
      <c r="N548" s="1"/>
    </row>
    <row r="549" spans="1:14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82"/>
      <c r="M549" s="1"/>
      <c r="N549" s="1"/>
    </row>
    <row r="550" spans="1:14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82"/>
      <c r="M550" s="1"/>
      <c r="N550" s="1"/>
    </row>
    <row r="551" spans="1:14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07" t="s">
        <v>44</v>
      </c>
      <c r="M551" s="1"/>
      <c r="N551" s="1"/>
    </row>
    <row r="552" spans="1:14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08" t="s">
        <v>47</v>
      </c>
      <c r="M552" s="1"/>
      <c r="N552" s="1"/>
    </row>
    <row r="568" spans="1:14" ht="14.25" x14ac:dyDescent="0.2">
      <c r="A568" s="4" t="s">
        <v>26</v>
      </c>
      <c r="C568" s="4" t="s">
        <v>32</v>
      </c>
      <c r="D568" s="1"/>
      <c r="E568" s="83"/>
      <c r="F568" s="83"/>
      <c r="G568" s="83"/>
      <c r="H568" s="83"/>
      <c r="I568" s="83"/>
      <c r="J568" s="83"/>
      <c r="K568" s="83"/>
      <c r="L568" s="1"/>
      <c r="M568" s="1"/>
      <c r="N568" s="1"/>
    </row>
    <row r="569" spans="1:14" ht="14.25" x14ac:dyDescent="0.2">
      <c r="A569" s="4" t="s">
        <v>23</v>
      </c>
      <c r="C569" s="4" t="s">
        <v>93</v>
      </c>
      <c r="D569" s="1"/>
      <c r="E569" s="83"/>
      <c r="F569" s="83"/>
      <c r="G569" s="83"/>
      <c r="H569" s="83"/>
      <c r="I569" s="83"/>
      <c r="J569" s="83"/>
      <c r="K569" s="83"/>
      <c r="L569" s="1"/>
      <c r="M569" s="1"/>
      <c r="N569" s="1"/>
    </row>
    <row r="570" spans="1:14" ht="14.25" x14ac:dyDescent="0.2">
      <c r="A570" s="4" t="s">
        <v>52</v>
      </c>
      <c r="C570" s="4" t="s">
        <v>94</v>
      </c>
      <c r="D570" s="1"/>
      <c r="E570" s="83"/>
      <c r="F570" s="83"/>
      <c r="G570" s="83"/>
      <c r="H570" s="83"/>
      <c r="I570" s="83"/>
      <c r="J570" s="83"/>
      <c r="K570" s="83"/>
      <c r="L570" s="1"/>
      <c r="M570" s="1"/>
      <c r="N570" s="1"/>
    </row>
    <row r="571" spans="1:14" ht="14.25" x14ac:dyDescent="0.2">
      <c r="D571" s="1"/>
      <c r="E571" s="83"/>
      <c r="F571" s="83"/>
      <c r="G571" s="83"/>
      <c r="H571" s="83"/>
      <c r="I571" s="83"/>
      <c r="J571" s="83"/>
      <c r="K571" s="83"/>
      <c r="L571" s="1"/>
      <c r="M571" s="1"/>
      <c r="N571" s="1"/>
    </row>
    <row r="572" spans="1:14" ht="13.5" thickBot="1" x14ac:dyDescent="0.25">
      <c r="A572" s="4" t="s">
        <v>24</v>
      </c>
      <c r="C572" s="4" t="s">
        <v>25</v>
      </c>
      <c r="D572" s="1"/>
      <c r="E572" s="1"/>
      <c r="F572" s="1"/>
      <c r="G572" s="1"/>
      <c r="H572" s="1"/>
      <c r="I572" s="1"/>
      <c r="J572" s="1"/>
      <c r="K572" s="84" t="s">
        <v>15</v>
      </c>
      <c r="L572" s="85">
        <f>L534</f>
        <v>45139</v>
      </c>
      <c r="M572" s="1"/>
      <c r="N572" s="1"/>
    </row>
    <row r="573" spans="1:14" ht="13.5" thickTop="1" x14ac:dyDescent="0.2">
      <c r="A573" s="245" t="s">
        <v>0</v>
      </c>
      <c r="B573" s="266" t="s">
        <v>20</v>
      </c>
      <c r="C573" s="267"/>
      <c r="D573" s="318" t="s">
        <v>1</v>
      </c>
      <c r="E573" s="324"/>
      <c r="F573" s="242" t="s">
        <v>4</v>
      </c>
      <c r="G573" s="242" t="s">
        <v>5</v>
      </c>
      <c r="H573" s="242" t="s">
        <v>6</v>
      </c>
      <c r="I573" s="242" t="s">
        <v>17</v>
      </c>
      <c r="J573" s="264" t="s">
        <v>18</v>
      </c>
      <c r="K573" s="313"/>
      <c r="L573" s="318" t="s">
        <v>19</v>
      </c>
      <c r="M573" s="319"/>
      <c r="N573" s="320"/>
    </row>
    <row r="574" spans="1:14" x14ac:dyDescent="0.2">
      <c r="A574" s="326"/>
      <c r="B574" s="268"/>
      <c r="C574" s="269"/>
      <c r="D574" s="253" t="s">
        <v>2</v>
      </c>
      <c r="E574" s="253" t="s">
        <v>3</v>
      </c>
      <c r="F574" s="325"/>
      <c r="G574" s="253"/>
      <c r="H574" s="253"/>
      <c r="I574" s="248"/>
      <c r="J574" s="253" t="s">
        <v>7</v>
      </c>
      <c r="K574" s="253" t="s">
        <v>8</v>
      </c>
      <c r="L574" s="272" t="s">
        <v>7</v>
      </c>
      <c r="M574" s="322" t="s">
        <v>8</v>
      </c>
      <c r="N574" s="323"/>
    </row>
    <row r="575" spans="1:14" x14ac:dyDescent="0.2">
      <c r="A575" s="327"/>
      <c r="B575" s="270"/>
      <c r="C575" s="271"/>
      <c r="D575" s="273"/>
      <c r="E575" s="273"/>
      <c r="F575" s="321"/>
      <c r="G575" s="273"/>
      <c r="H575" s="273"/>
      <c r="I575" s="249"/>
      <c r="J575" s="321"/>
      <c r="K575" s="321"/>
      <c r="L575" s="273"/>
      <c r="M575" s="86" t="s">
        <v>9</v>
      </c>
      <c r="N575" s="87" t="s">
        <v>10</v>
      </c>
    </row>
    <row r="576" spans="1:14" x14ac:dyDescent="0.2">
      <c r="A576" s="42">
        <v>1</v>
      </c>
      <c r="B576" s="275">
        <v>2</v>
      </c>
      <c r="C576" s="276"/>
      <c r="D576" s="43">
        <v>3</v>
      </c>
      <c r="E576" s="43">
        <v>4</v>
      </c>
      <c r="F576" s="43">
        <v>5</v>
      </c>
      <c r="G576" s="43">
        <v>6</v>
      </c>
      <c r="H576" s="43">
        <v>7</v>
      </c>
      <c r="I576" s="43">
        <v>8</v>
      </c>
      <c r="J576" s="43">
        <v>9</v>
      </c>
      <c r="K576" s="43">
        <v>10</v>
      </c>
      <c r="L576" s="43">
        <v>11</v>
      </c>
      <c r="M576" s="43">
        <v>12</v>
      </c>
      <c r="N576" s="44">
        <v>13</v>
      </c>
    </row>
    <row r="577" spans="1:14" x14ac:dyDescent="0.2">
      <c r="A577" s="88"/>
      <c r="B577" s="89"/>
      <c r="C577" s="90"/>
      <c r="D577" s="91"/>
      <c r="E577" s="91"/>
      <c r="F577" s="91"/>
      <c r="G577" s="91"/>
      <c r="H577" s="91"/>
      <c r="I577" s="91"/>
      <c r="J577" s="91"/>
      <c r="K577" s="91"/>
      <c r="L577" s="91"/>
      <c r="M577" s="91"/>
      <c r="N577" s="92"/>
    </row>
    <row r="578" spans="1:14" x14ac:dyDescent="0.2">
      <c r="A578" s="75">
        <v>1</v>
      </c>
      <c r="B578" s="1" t="s">
        <v>171</v>
      </c>
      <c r="C578" s="47"/>
      <c r="D578" s="48"/>
      <c r="E578" s="48" t="s">
        <v>31</v>
      </c>
      <c r="F578" s="76">
        <v>9500000</v>
      </c>
      <c r="G578" s="77" t="s">
        <v>27</v>
      </c>
      <c r="H578" s="77"/>
      <c r="I578" s="57">
        <f>F578/F583*100</f>
        <v>100</v>
      </c>
      <c r="J578" s="57">
        <f>M578/F578*100</f>
        <v>100</v>
      </c>
      <c r="K578" s="57">
        <f>M578/F578*100</f>
        <v>100</v>
      </c>
      <c r="L578" s="57">
        <f>I578*J578/100</f>
        <v>100</v>
      </c>
      <c r="M578" s="76">
        <v>9500000</v>
      </c>
      <c r="N578" s="58">
        <f>I578*K578/100</f>
        <v>100</v>
      </c>
    </row>
    <row r="579" spans="1:14" x14ac:dyDescent="0.2">
      <c r="A579" s="75"/>
      <c r="B579" s="1" t="s">
        <v>172</v>
      </c>
      <c r="C579" s="47"/>
      <c r="D579" s="48"/>
      <c r="E579" s="48"/>
      <c r="F579" s="76"/>
      <c r="G579" s="77"/>
      <c r="H579" s="77"/>
      <c r="I579" s="57"/>
      <c r="J579" s="57"/>
      <c r="K579" s="57"/>
      <c r="L579" s="57"/>
      <c r="M579" s="57"/>
      <c r="N579" s="58"/>
    </row>
    <row r="580" spans="1:14" x14ac:dyDescent="0.2">
      <c r="A580" s="75"/>
      <c r="B580" s="1"/>
      <c r="C580" s="47"/>
      <c r="D580" s="48"/>
      <c r="E580" s="48"/>
      <c r="F580" s="76"/>
      <c r="G580" s="77"/>
      <c r="H580" s="77"/>
      <c r="I580" s="57"/>
      <c r="J580" s="57"/>
      <c r="K580" s="57"/>
      <c r="L580" s="57"/>
      <c r="M580" s="57"/>
      <c r="N580" s="58"/>
    </row>
    <row r="581" spans="1:14" x14ac:dyDescent="0.2">
      <c r="A581" s="75"/>
      <c r="B581" s="277"/>
      <c r="C581" s="278"/>
      <c r="D581" s="48"/>
      <c r="E581" s="48"/>
      <c r="F581" s="76"/>
      <c r="G581" s="77"/>
      <c r="H581" s="77"/>
      <c r="I581" s="57"/>
      <c r="J581" s="57"/>
      <c r="K581" s="57"/>
      <c r="L581" s="57"/>
      <c r="M581" s="57"/>
      <c r="N581" s="58"/>
    </row>
    <row r="582" spans="1:14" x14ac:dyDescent="0.2">
      <c r="A582" s="88"/>
      <c r="B582" s="89"/>
      <c r="C582" s="97"/>
      <c r="D582" s="91"/>
      <c r="E582" s="91"/>
      <c r="F582" s="94"/>
      <c r="G582" s="95"/>
      <c r="H582" s="91"/>
      <c r="I582" s="94"/>
      <c r="J582" s="94"/>
      <c r="K582" s="94"/>
      <c r="L582" s="94"/>
      <c r="M582" s="94"/>
      <c r="N582" s="96"/>
    </row>
    <row r="583" spans="1:14" ht="13.5" thickBot="1" x14ac:dyDescent="0.25">
      <c r="A583" s="310" t="s">
        <v>16</v>
      </c>
      <c r="B583" s="311"/>
      <c r="C583" s="311"/>
      <c r="D583" s="311"/>
      <c r="E583" s="312"/>
      <c r="F583" s="98">
        <f>SUM(F577:F582)</f>
        <v>9500000</v>
      </c>
      <c r="G583" s="99" t="s">
        <v>27</v>
      </c>
      <c r="H583" s="66"/>
      <c r="I583" s="67">
        <f>SUM(I577:I582)</f>
        <v>100</v>
      </c>
      <c r="J583" s="64"/>
      <c r="K583" s="68"/>
      <c r="L583" s="98">
        <f>SUM(L577:L582)</f>
        <v>100</v>
      </c>
      <c r="M583" s="98">
        <f>SUM(M577:M582)</f>
        <v>9500000</v>
      </c>
      <c r="N583" s="100">
        <f>SUM(N577:N582)</f>
        <v>100</v>
      </c>
    </row>
    <row r="584" spans="1:14" ht="13.5" thickTop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05" t="str">
        <f>L546</f>
        <v>Benteng Jampea, 31 Agustus 2023</v>
      </c>
      <c r="M585" s="106"/>
      <c r="N585" s="1"/>
    </row>
    <row r="586" spans="1:14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82" t="s">
        <v>28</v>
      </c>
      <c r="M587" s="1"/>
      <c r="N587" s="1"/>
    </row>
    <row r="588" spans="1:14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82"/>
      <c r="M588" s="1"/>
      <c r="N588" s="1"/>
    </row>
    <row r="589" spans="1:14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82"/>
      <c r="M589" s="1"/>
      <c r="N589" s="1"/>
    </row>
    <row r="590" spans="1:14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07" t="s">
        <v>44</v>
      </c>
      <c r="M590" s="1"/>
      <c r="N590" s="1"/>
    </row>
    <row r="591" spans="1:14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08" t="s">
        <v>47</v>
      </c>
      <c r="M591" s="1"/>
      <c r="N591" s="1"/>
    </row>
  </sheetData>
  <mergeCells count="295">
    <mergeCell ref="B500:C500"/>
    <mergeCell ref="A508:E508"/>
    <mergeCell ref="A535:A537"/>
    <mergeCell ref="B535:C537"/>
    <mergeCell ref="D535:E535"/>
    <mergeCell ref="L497:N497"/>
    <mergeCell ref="D498:D499"/>
    <mergeCell ref="E498:E499"/>
    <mergeCell ref="J498:J499"/>
    <mergeCell ref="K498:K499"/>
    <mergeCell ref="L498:L499"/>
    <mergeCell ref="M498:N498"/>
    <mergeCell ref="F497:F499"/>
    <mergeCell ref="G497:G499"/>
    <mergeCell ref="H497:H499"/>
    <mergeCell ref="I497:I499"/>
    <mergeCell ref="J497:K497"/>
    <mergeCell ref="A497:A499"/>
    <mergeCell ref="B497:C499"/>
    <mergeCell ref="D497:E497"/>
    <mergeCell ref="B538:C538"/>
    <mergeCell ref="B542:C542"/>
    <mergeCell ref="A544:E544"/>
    <mergeCell ref="A573:A575"/>
    <mergeCell ref="B573:C575"/>
    <mergeCell ref="D573:E573"/>
    <mergeCell ref="L535:N535"/>
    <mergeCell ref="D536:D537"/>
    <mergeCell ref="E536:E537"/>
    <mergeCell ref="J536:J537"/>
    <mergeCell ref="K536:K537"/>
    <mergeCell ref="L536:L537"/>
    <mergeCell ref="M536:N536"/>
    <mergeCell ref="F535:F537"/>
    <mergeCell ref="G535:G537"/>
    <mergeCell ref="H535:H537"/>
    <mergeCell ref="I535:I537"/>
    <mergeCell ref="J535:K535"/>
    <mergeCell ref="B576:C576"/>
    <mergeCell ref="B581:C581"/>
    <mergeCell ref="A583:E583"/>
    <mergeCell ref="L573:N573"/>
    <mergeCell ref="D574:D575"/>
    <mergeCell ref="E574:E575"/>
    <mergeCell ref="J574:J575"/>
    <mergeCell ref="K574:K575"/>
    <mergeCell ref="L574:L575"/>
    <mergeCell ref="M574:N574"/>
    <mergeCell ref="F573:F575"/>
    <mergeCell ref="G573:G575"/>
    <mergeCell ref="H573:H575"/>
    <mergeCell ref="I573:I575"/>
    <mergeCell ref="J573:K573"/>
    <mergeCell ref="B10:C12"/>
    <mergeCell ref="A10:A12"/>
    <mergeCell ref="B18:C18"/>
    <mergeCell ref="A45:A47"/>
    <mergeCell ref="B13:C13"/>
    <mergeCell ref="L84:L85"/>
    <mergeCell ref="I83:I85"/>
    <mergeCell ref="J83:K83"/>
    <mergeCell ref="L83:N83"/>
    <mergeCell ref="J84:J85"/>
    <mergeCell ref="M84:N84"/>
    <mergeCell ref="D84:D85"/>
    <mergeCell ref="M46:N46"/>
    <mergeCell ref="I45:I47"/>
    <mergeCell ref="F45:F47"/>
    <mergeCell ref="G45:G47"/>
    <mergeCell ref="D46:D47"/>
    <mergeCell ref="E46:E47"/>
    <mergeCell ref="J46:J47"/>
    <mergeCell ref="B51:C51"/>
    <mergeCell ref="B53:C53"/>
    <mergeCell ref="L65:N65"/>
    <mergeCell ref="E84:E85"/>
    <mergeCell ref="K84:K85"/>
    <mergeCell ref="L46:L47"/>
    <mergeCell ref="H45:H47"/>
    <mergeCell ref="J45:K45"/>
    <mergeCell ref="L45:N45"/>
    <mergeCell ref="J10:K10"/>
    <mergeCell ref="L10:N10"/>
    <mergeCell ref="D11:D12"/>
    <mergeCell ref="E11:E12"/>
    <mergeCell ref="J11:J12"/>
    <mergeCell ref="K11:K12"/>
    <mergeCell ref="L11:L12"/>
    <mergeCell ref="M11:N11"/>
    <mergeCell ref="I10:I12"/>
    <mergeCell ref="H10:H12"/>
    <mergeCell ref="G10:G12"/>
    <mergeCell ref="F10:F12"/>
    <mergeCell ref="D10:E10"/>
    <mergeCell ref="L29:N29"/>
    <mergeCell ref="A121:A123"/>
    <mergeCell ref="B121:C123"/>
    <mergeCell ref="B16:C16"/>
    <mergeCell ref="A21:E21"/>
    <mergeCell ref="B48:C48"/>
    <mergeCell ref="A57:E57"/>
    <mergeCell ref="B45:C47"/>
    <mergeCell ref="D45:E45"/>
    <mergeCell ref="K46:K47"/>
    <mergeCell ref="B86:C86"/>
    <mergeCell ref="A95:E95"/>
    <mergeCell ref="G83:G85"/>
    <mergeCell ref="H83:H85"/>
    <mergeCell ref="A83:A85"/>
    <mergeCell ref="B83:C85"/>
    <mergeCell ref="D83:E83"/>
    <mergeCell ref="F83:F85"/>
    <mergeCell ref="B91:C91"/>
    <mergeCell ref="B89:C89"/>
    <mergeCell ref="L121:N121"/>
    <mergeCell ref="D122:D123"/>
    <mergeCell ref="E122:E123"/>
    <mergeCell ref="J122:J123"/>
    <mergeCell ref="K122:K123"/>
    <mergeCell ref="L122:L123"/>
    <mergeCell ref="M122:N122"/>
    <mergeCell ref="D121:E121"/>
    <mergeCell ref="F121:F123"/>
    <mergeCell ref="G121:G123"/>
    <mergeCell ref="H121:H123"/>
    <mergeCell ref="I121:I123"/>
    <mergeCell ref="B462:C462"/>
    <mergeCell ref="A471:E471"/>
    <mergeCell ref="L479:N479"/>
    <mergeCell ref="B424:C424"/>
    <mergeCell ref="A430:E430"/>
    <mergeCell ref="A459:A461"/>
    <mergeCell ref="B459:C461"/>
    <mergeCell ref="D459:E459"/>
    <mergeCell ref="F459:F461"/>
    <mergeCell ref="G459:G461"/>
    <mergeCell ref="H459:H461"/>
    <mergeCell ref="I459:I461"/>
    <mergeCell ref="J459:K459"/>
    <mergeCell ref="L459:N459"/>
    <mergeCell ref="D460:D461"/>
    <mergeCell ref="E460:E461"/>
    <mergeCell ref="J460:J461"/>
    <mergeCell ref="K460:K461"/>
    <mergeCell ref="L460:L461"/>
    <mergeCell ref="M460:N460"/>
    <mergeCell ref="A394:E394"/>
    <mergeCell ref="A421:A423"/>
    <mergeCell ref="B421:C423"/>
    <mergeCell ref="D421:E421"/>
    <mergeCell ref="F421:F423"/>
    <mergeCell ref="G421:G423"/>
    <mergeCell ref="H421:H423"/>
    <mergeCell ref="I421:I423"/>
    <mergeCell ref="J421:K421"/>
    <mergeCell ref="L421:N421"/>
    <mergeCell ref="D422:D423"/>
    <mergeCell ref="E422:E423"/>
    <mergeCell ref="J422:J423"/>
    <mergeCell ref="K422:K423"/>
    <mergeCell ref="L422:L423"/>
    <mergeCell ref="M422:N422"/>
    <mergeCell ref="B348:C348"/>
    <mergeCell ref="B352:C352"/>
    <mergeCell ref="A354:E354"/>
    <mergeCell ref="A383:A385"/>
    <mergeCell ref="B383:C385"/>
    <mergeCell ref="D383:E383"/>
    <mergeCell ref="F383:F385"/>
    <mergeCell ref="G383:G385"/>
    <mergeCell ref="H383:H385"/>
    <mergeCell ref="I383:I385"/>
    <mergeCell ref="J383:K383"/>
    <mergeCell ref="L383:N383"/>
    <mergeCell ref="D384:D385"/>
    <mergeCell ref="E384:E385"/>
    <mergeCell ref="J384:J385"/>
    <mergeCell ref="K384:K385"/>
    <mergeCell ref="L384:L385"/>
    <mergeCell ref="B308:C310"/>
    <mergeCell ref="D308:E308"/>
    <mergeCell ref="F308:F310"/>
    <mergeCell ref="G308:G310"/>
    <mergeCell ref="H308:H310"/>
    <mergeCell ref="M384:N384"/>
    <mergeCell ref="B311:C311"/>
    <mergeCell ref="B315:C315"/>
    <mergeCell ref="A317:E317"/>
    <mergeCell ref="A345:A347"/>
    <mergeCell ref="B345:C347"/>
    <mergeCell ref="D345:E345"/>
    <mergeCell ref="F345:F347"/>
    <mergeCell ref="G345:G347"/>
    <mergeCell ref="H345:H347"/>
    <mergeCell ref="I345:I347"/>
    <mergeCell ref="J345:K345"/>
    <mergeCell ref="L345:N345"/>
    <mergeCell ref="D346:D347"/>
    <mergeCell ref="E346:E347"/>
    <mergeCell ref="J346:J347"/>
    <mergeCell ref="K346:K347"/>
    <mergeCell ref="L346:L347"/>
    <mergeCell ref="M346:N346"/>
    <mergeCell ref="I308:I310"/>
    <mergeCell ref="J308:K308"/>
    <mergeCell ref="L308:N308"/>
    <mergeCell ref="D309:D310"/>
    <mergeCell ref="E309:E310"/>
    <mergeCell ref="J309:J310"/>
    <mergeCell ref="K309:K310"/>
    <mergeCell ref="L309:L310"/>
    <mergeCell ref="M309:N309"/>
    <mergeCell ref="L234:N234"/>
    <mergeCell ref="D235:D236"/>
    <mergeCell ref="E235:E236"/>
    <mergeCell ref="J235:J236"/>
    <mergeCell ref="K235:K236"/>
    <mergeCell ref="L235:L236"/>
    <mergeCell ref="M235:N235"/>
    <mergeCell ref="I271:I273"/>
    <mergeCell ref="J271:K271"/>
    <mergeCell ref="L271:N271"/>
    <mergeCell ref="D272:D273"/>
    <mergeCell ref="E272:E273"/>
    <mergeCell ref="J272:J273"/>
    <mergeCell ref="K272:K273"/>
    <mergeCell ref="L272:L273"/>
    <mergeCell ref="M272:N272"/>
    <mergeCell ref="A243:E243"/>
    <mergeCell ref="A271:A273"/>
    <mergeCell ref="B271:C273"/>
    <mergeCell ref="D271:E271"/>
    <mergeCell ref="F271:F273"/>
    <mergeCell ref="G271:G273"/>
    <mergeCell ref="H271:H273"/>
    <mergeCell ref="G197:G199"/>
    <mergeCell ref="H197:H199"/>
    <mergeCell ref="I197:I199"/>
    <mergeCell ref="J197:K197"/>
    <mergeCell ref="A234:A236"/>
    <mergeCell ref="B234:C236"/>
    <mergeCell ref="D234:E234"/>
    <mergeCell ref="F234:F236"/>
    <mergeCell ref="G234:G236"/>
    <mergeCell ref="H234:H236"/>
    <mergeCell ref="I234:I236"/>
    <mergeCell ref="J234:K234"/>
    <mergeCell ref="L197:N197"/>
    <mergeCell ref="D198:D199"/>
    <mergeCell ref="E198:E199"/>
    <mergeCell ref="J198:J199"/>
    <mergeCell ref="K198:K199"/>
    <mergeCell ref="L198:L199"/>
    <mergeCell ref="M198:N198"/>
    <mergeCell ref="A1:N1"/>
    <mergeCell ref="A2:N2"/>
    <mergeCell ref="A3:N3"/>
    <mergeCell ref="G159:G161"/>
    <mergeCell ref="H159:H161"/>
    <mergeCell ref="I159:I161"/>
    <mergeCell ref="J159:K159"/>
    <mergeCell ref="L159:N159"/>
    <mergeCell ref="J160:J161"/>
    <mergeCell ref="K160:K161"/>
    <mergeCell ref="L160:L161"/>
    <mergeCell ref="M160:N160"/>
    <mergeCell ref="B124:C124"/>
    <mergeCell ref="B127:C127"/>
    <mergeCell ref="B129:C129"/>
    <mergeCell ref="A133:E133"/>
    <mergeCell ref="J121:K121"/>
    <mergeCell ref="B386:C386"/>
    <mergeCell ref="B392:C392"/>
    <mergeCell ref="B162:C162"/>
    <mergeCell ref="B178:C178"/>
    <mergeCell ref="A179:E179"/>
    <mergeCell ref="A159:A161"/>
    <mergeCell ref="B159:C161"/>
    <mergeCell ref="D159:E159"/>
    <mergeCell ref="F159:F161"/>
    <mergeCell ref="D160:D161"/>
    <mergeCell ref="E160:E161"/>
    <mergeCell ref="B200:C200"/>
    <mergeCell ref="B204:C204"/>
    <mergeCell ref="A206:E206"/>
    <mergeCell ref="A197:A199"/>
    <mergeCell ref="B197:C199"/>
    <mergeCell ref="D197:E197"/>
    <mergeCell ref="F197:F199"/>
    <mergeCell ref="B237:C237"/>
    <mergeCell ref="B241:C241"/>
    <mergeCell ref="B274:C274"/>
    <mergeCell ref="B278:C278"/>
    <mergeCell ref="A280:E280"/>
    <mergeCell ref="A308:A310"/>
  </mergeCells>
  <pageMargins left="0.70866141732283472" right="0.70866141732283472" top="0.74803149606299213" bottom="0.74803149606299213" header="0.31496062992125984" footer="0.31496062992125984"/>
  <pageSetup paperSize="5" scale="95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AL65"/>
  <sheetViews>
    <sheetView view="pageBreakPreview" topLeftCell="A40" zoomScaleSheetLayoutView="100" zoomScalePageLayoutView="90" workbookViewId="0">
      <selection activeCell="M52" sqref="M52"/>
    </sheetView>
  </sheetViews>
  <sheetFormatPr defaultColWidth="9.140625" defaultRowHeight="12.75" x14ac:dyDescent="0.2"/>
  <cols>
    <col min="1" max="1" width="7.5703125" style="4" customWidth="1"/>
    <col min="2" max="2" width="2.140625" style="4" customWidth="1"/>
    <col min="3" max="3" width="44.85546875" style="4" customWidth="1"/>
    <col min="4" max="4" width="9.140625" style="4" customWidth="1"/>
    <col min="5" max="5" width="12.42578125" style="4" customWidth="1"/>
    <col min="6" max="6" width="13.28515625" style="4" customWidth="1"/>
    <col min="7" max="7" width="11.5703125" style="4" customWidth="1"/>
    <col min="8" max="8" width="10.5703125" style="4" customWidth="1"/>
    <col min="9" max="9" width="7.85546875" style="4" customWidth="1"/>
    <col min="10" max="10" width="7.28515625" style="4" customWidth="1"/>
    <col min="11" max="11" width="13.140625" style="4" customWidth="1"/>
    <col min="12" max="12" width="8.140625" style="4" customWidth="1"/>
    <col min="13" max="13" width="15.28515625" style="4" customWidth="1"/>
    <col min="14" max="14" width="8.140625" style="4" customWidth="1"/>
    <col min="15" max="15" width="9.140625" style="7"/>
    <col min="16" max="16" width="12.28515625" style="7" bestFit="1" customWidth="1"/>
    <col min="17" max="17" width="13.42578125" style="7" bestFit="1" customWidth="1"/>
    <col min="18" max="16384" width="9.140625" style="5"/>
  </cols>
  <sheetData>
    <row r="3" spans="1:38" ht="14.25" x14ac:dyDescent="0.2">
      <c r="A3" s="307" t="s">
        <v>12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ht="14.25" x14ac:dyDescent="0.2">
      <c r="A4" s="307" t="s">
        <v>33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38" ht="14.25" x14ac:dyDescent="0.2">
      <c r="A5" s="307" t="s">
        <v>155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 ht="14.25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14.25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ht="14.25" x14ac:dyDescent="0.2">
      <c r="A8" s="1" t="s">
        <v>26</v>
      </c>
      <c r="B8" s="1"/>
      <c r="C8" s="4" t="s">
        <v>32</v>
      </c>
      <c r="D8" s="1"/>
      <c r="E8" s="83"/>
      <c r="F8" s="83"/>
      <c r="G8" s="83"/>
      <c r="H8" s="83"/>
      <c r="I8" s="83"/>
      <c r="J8" s="83"/>
      <c r="K8" s="83"/>
      <c r="L8" s="1"/>
      <c r="M8" s="1"/>
      <c r="N8" s="1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ht="14.25" x14ac:dyDescent="0.2">
      <c r="A9" s="1" t="s">
        <v>23</v>
      </c>
      <c r="B9" s="1"/>
      <c r="C9" s="1" t="s">
        <v>96</v>
      </c>
      <c r="D9" s="1"/>
      <c r="E9" s="83"/>
      <c r="F9" s="83"/>
      <c r="G9" s="83"/>
      <c r="H9" s="83"/>
      <c r="I9" s="83"/>
      <c r="J9" s="83"/>
      <c r="K9" s="83"/>
      <c r="L9" s="1"/>
      <c r="M9" s="1"/>
      <c r="N9" s="1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ht="14.25" x14ac:dyDescent="0.2">
      <c r="A10" s="1" t="s">
        <v>95</v>
      </c>
      <c r="B10" s="1"/>
      <c r="C10" s="1" t="s">
        <v>97</v>
      </c>
      <c r="D10" s="1"/>
      <c r="E10" s="83"/>
      <c r="F10" s="83"/>
      <c r="G10" s="83"/>
      <c r="H10" s="83"/>
      <c r="I10" s="83"/>
      <c r="J10" s="83"/>
      <c r="K10" s="83"/>
      <c r="L10" s="1"/>
      <c r="M10" s="1"/>
      <c r="N10" s="1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ht="14.25" x14ac:dyDescent="0.2">
      <c r="A11" s="1"/>
      <c r="B11" s="1"/>
      <c r="C11" s="1"/>
      <c r="D11" s="1"/>
      <c r="E11" s="83"/>
      <c r="F11" s="83"/>
      <c r="G11" s="83"/>
      <c r="H11" s="83"/>
      <c r="I11" s="83"/>
      <c r="J11" s="83"/>
      <c r="K11" s="83"/>
      <c r="L11" s="1"/>
      <c r="M11" s="1"/>
      <c r="N11" s="1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ht="13.5" customHeight="1" thickBot="1" x14ac:dyDescent="0.25">
      <c r="A12" s="1" t="s">
        <v>24</v>
      </c>
      <c r="B12" s="1"/>
      <c r="C12" s="1" t="s">
        <v>25</v>
      </c>
      <c r="D12" s="1"/>
      <c r="E12" s="1"/>
      <c r="F12" s="1"/>
      <c r="G12" s="1"/>
      <c r="H12" s="1"/>
      <c r="I12" s="1"/>
      <c r="J12" s="1"/>
      <c r="K12" s="84" t="s">
        <v>15</v>
      </c>
      <c r="L12" s="109">
        <f>'MUSLIANA 1'!L9</f>
        <v>45139</v>
      </c>
      <c r="M12" s="1"/>
      <c r="N12" s="1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ht="13.5" customHeight="1" thickTop="1" x14ac:dyDescent="0.2">
      <c r="A13" s="245" t="s">
        <v>0</v>
      </c>
      <c r="B13" s="266" t="s">
        <v>20</v>
      </c>
      <c r="C13" s="267"/>
      <c r="D13" s="318" t="s">
        <v>1</v>
      </c>
      <c r="E13" s="324"/>
      <c r="F13" s="242" t="s">
        <v>4</v>
      </c>
      <c r="G13" s="242" t="s">
        <v>5</v>
      </c>
      <c r="H13" s="242" t="s">
        <v>6</v>
      </c>
      <c r="I13" s="242" t="s">
        <v>17</v>
      </c>
      <c r="J13" s="264" t="s">
        <v>18</v>
      </c>
      <c r="K13" s="313"/>
      <c r="L13" s="318" t="s">
        <v>19</v>
      </c>
      <c r="M13" s="319"/>
      <c r="N13" s="320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x14ac:dyDescent="0.2">
      <c r="A14" s="326"/>
      <c r="B14" s="268"/>
      <c r="C14" s="269"/>
      <c r="D14" s="253" t="s">
        <v>2</v>
      </c>
      <c r="E14" s="253" t="s">
        <v>3</v>
      </c>
      <c r="F14" s="325"/>
      <c r="G14" s="253"/>
      <c r="H14" s="253"/>
      <c r="I14" s="248"/>
      <c r="J14" s="253" t="s">
        <v>7</v>
      </c>
      <c r="K14" s="253" t="s">
        <v>8</v>
      </c>
      <c r="L14" s="272" t="s">
        <v>7</v>
      </c>
      <c r="M14" s="322" t="s">
        <v>8</v>
      </c>
      <c r="N14" s="32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ht="13.5" customHeight="1" x14ac:dyDescent="0.2">
      <c r="A15" s="327"/>
      <c r="B15" s="270"/>
      <c r="C15" s="271"/>
      <c r="D15" s="273"/>
      <c r="E15" s="273"/>
      <c r="F15" s="321"/>
      <c r="G15" s="273"/>
      <c r="H15" s="273"/>
      <c r="I15" s="249"/>
      <c r="J15" s="321"/>
      <c r="K15" s="321"/>
      <c r="L15" s="273"/>
      <c r="M15" s="86" t="s">
        <v>9</v>
      </c>
      <c r="N15" s="87" t="s">
        <v>10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x14ac:dyDescent="0.2">
      <c r="A16" s="110">
        <v>1</v>
      </c>
      <c r="B16" s="331">
        <v>2</v>
      </c>
      <c r="C16" s="332"/>
      <c r="D16" s="111">
        <v>3</v>
      </c>
      <c r="E16" s="111">
        <v>4</v>
      </c>
      <c r="F16" s="111">
        <v>5</v>
      </c>
      <c r="G16" s="111">
        <v>6</v>
      </c>
      <c r="H16" s="111">
        <v>7</v>
      </c>
      <c r="I16" s="111">
        <v>8</v>
      </c>
      <c r="J16" s="111">
        <v>9</v>
      </c>
      <c r="K16" s="111">
        <v>10</v>
      </c>
      <c r="L16" s="111">
        <v>11</v>
      </c>
      <c r="M16" s="111">
        <v>12</v>
      </c>
      <c r="N16" s="112">
        <v>13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 x14ac:dyDescent="0.2">
      <c r="A17" s="88"/>
      <c r="B17" s="89"/>
      <c r="C17" s="90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2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 x14ac:dyDescent="0.2">
      <c r="A18" s="75">
        <v>1</v>
      </c>
      <c r="B18" s="170" t="s">
        <v>174</v>
      </c>
      <c r="C18" s="47"/>
      <c r="D18" s="91"/>
      <c r="E18" s="91" t="s">
        <v>31</v>
      </c>
      <c r="F18" s="179">
        <v>1396000</v>
      </c>
      <c r="G18" s="95" t="s">
        <v>27</v>
      </c>
      <c r="H18" s="95"/>
      <c r="I18" s="94">
        <f>F18/F24*100</f>
        <v>8.9167092488502817</v>
      </c>
      <c r="J18" s="94">
        <f t="shared" ref="J18:J22" si="0">M18/F18*100</f>
        <v>100</v>
      </c>
      <c r="K18" s="94">
        <f t="shared" ref="K18:K22" si="1">M18/F18*100</f>
        <v>100</v>
      </c>
      <c r="L18" s="94">
        <f t="shared" ref="L18:L22" si="2">I18*J18/100</f>
        <v>8.9167092488502817</v>
      </c>
      <c r="M18" s="94">
        <v>1396000</v>
      </c>
      <c r="N18" s="96">
        <f t="shared" ref="N18:N22" si="3">I18*K18/100</f>
        <v>8.9167092488502817</v>
      </c>
      <c r="P18" s="4"/>
      <c r="Q18" s="22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 ht="12.75" customHeight="1" x14ac:dyDescent="0.2">
      <c r="A19" s="75">
        <v>2</v>
      </c>
      <c r="B19" s="170" t="s">
        <v>175</v>
      </c>
      <c r="C19" s="51"/>
      <c r="D19" s="91"/>
      <c r="E19" s="91"/>
      <c r="F19" s="166">
        <v>1280000</v>
      </c>
      <c r="G19" s="95" t="s">
        <v>27</v>
      </c>
      <c r="H19" s="95"/>
      <c r="I19" s="94">
        <f>F19/F24*100</f>
        <v>8.1757792539601422</v>
      </c>
      <c r="J19" s="94">
        <f t="shared" si="0"/>
        <v>100</v>
      </c>
      <c r="K19" s="94">
        <f t="shared" si="1"/>
        <v>100</v>
      </c>
      <c r="L19" s="94">
        <f t="shared" si="2"/>
        <v>8.1757792539601422</v>
      </c>
      <c r="M19" s="94">
        <v>1280000</v>
      </c>
      <c r="N19" s="96">
        <f t="shared" si="3"/>
        <v>8.1757792539601422</v>
      </c>
      <c r="P19" s="4"/>
      <c r="Q19" s="22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 ht="12.75" customHeight="1" x14ac:dyDescent="0.2">
      <c r="A20" s="75">
        <v>3</v>
      </c>
      <c r="B20" s="89" t="s">
        <v>48</v>
      </c>
      <c r="C20" s="51"/>
      <c r="D20" s="91"/>
      <c r="E20" s="91"/>
      <c r="F20" s="166">
        <v>3540000</v>
      </c>
      <c r="G20" s="95" t="s">
        <v>27</v>
      </c>
      <c r="H20" s="95"/>
      <c r="I20" s="94">
        <f>F20/F24*100</f>
        <v>22.61113949923352</v>
      </c>
      <c r="J20" s="94">
        <f t="shared" si="0"/>
        <v>50</v>
      </c>
      <c r="K20" s="94">
        <f t="shared" si="1"/>
        <v>50</v>
      </c>
      <c r="L20" s="94">
        <f t="shared" si="2"/>
        <v>11.305569749616758</v>
      </c>
      <c r="M20" s="94">
        <v>1770000</v>
      </c>
      <c r="N20" s="96">
        <f t="shared" si="3"/>
        <v>11.305569749616758</v>
      </c>
      <c r="P20" s="4"/>
      <c r="Q20" s="22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x14ac:dyDescent="0.2">
      <c r="A21" s="75">
        <v>4</v>
      </c>
      <c r="B21" s="89" t="s">
        <v>84</v>
      </c>
      <c r="C21" s="47"/>
      <c r="D21" s="91"/>
      <c r="E21" s="91"/>
      <c r="F21" s="166">
        <v>5900000</v>
      </c>
      <c r="G21" s="95" t="s">
        <v>27</v>
      </c>
      <c r="H21" s="95"/>
      <c r="I21" s="94">
        <f>F21/F24*100</f>
        <v>37.685232498722534</v>
      </c>
      <c r="J21" s="94">
        <f t="shared" si="0"/>
        <v>40</v>
      </c>
      <c r="K21" s="94">
        <f t="shared" si="1"/>
        <v>40</v>
      </c>
      <c r="L21" s="94">
        <f t="shared" si="2"/>
        <v>15.074092999489014</v>
      </c>
      <c r="M21" s="94">
        <v>2360000</v>
      </c>
      <c r="N21" s="96">
        <f t="shared" si="3"/>
        <v>15.074092999489014</v>
      </c>
      <c r="P21" s="4"/>
      <c r="Q21" s="2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x14ac:dyDescent="0.2">
      <c r="A22" s="75">
        <v>5</v>
      </c>
      <c r="B22" s="170" t="s">
        <v>173</v>
      </c>
      <c r="C22" s="47"/>
      <c r="D22" s="91"/>
      <c r="E22" s="91"/>
      <c r="F22" s="166">
        <v>3540000</v>
      </c>
      <c r="G22" s="95" t="s">
        <v>27</v>
      </c>
      <c r="H22" s="91"/>
      <c r="I22" s="94">
        <f>F22/F24*100</f>
        <v>22.61113949923352</v>
      </c>
      <c r="J22" s="94">
        <f t="shared" si="0"/>
        <v>100</v>
      </c>
      <c r="K22" s="94">
        <f t="shared" si="1"/>
        <v>100</v>
      </c>
      <c r="L22" s="94">
        <f t="shared" si="2"/>
        <v>22.611139499233516</v>
      </c>
      <c r="M22" s="94">
        <v>3540000</v>
      </c>
      <c r="N22" s="96">
        <f t="shared" si="3"/>
        <v>22.611139499233516</v>
      </c>
      <c r="P22" s="4"/>
      <c r="Q22" s="22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x14ac:dyDescent="0.2">
      <c r="A23" s="88"/>
      <c r="B23" s="89"/>
      <c r="C23" s="97"/>
      <c r="D23" s="91"/>
      <c r="E23" s="91"/>
      <c r="F23" s="94"/>
      <c r="G23" s="95"/>
      <c r="H23" s="91"/>
      <c r="I23" s="94"/>
      <c r="J23" s="94"/>
      <c r="K23" s="94"/>
      <c r="L23" s="94"/>
      <c r="M23" s="94"/>
      <c r="N23" s="96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ht="15" customHeight="1" thickBot="1" x14ac:dyDescent="0.25">
      <c r="A24" s="310" t="s">
        <v>16</v>
      </c>
      <c r="B24" s="311"/>
      <c r="C24" s="311"/>
      <c r="D24" s="311"/>
      <c r="E24" s="312"/>
      <c r="F24" s="98">
        <f>SUM(F18:F23)</f>
        <v>15656000</v>
      </c>
      <c r="G24" s="99" t="s">
        <v>27</v>
      </c>
      <c r="H24" s="66"/>
      <c r="I24" s="67">
        <f>SUM(I17:I23)</f>
        <v>99.999999999999986</v>
      </c>
      <c r="J24" s="64"/>
      <c r="K24" s="64"/>
      <c r="L24" s="98">
        <f>SUM(L17:L23)</f>
        <v>66.083290751149718</v>
      </c>
      <c r="M24" s="98">
        <f>SUM(M17:M23)</f>
        <v>10346000</v>
      </c>
      <c r="N24" s="100">
        <f>SUM(N17:N23)</f>
        <v>66.083290751149718</v>
      </c>
      <c r="P24" s="4"/>
      <c r="Q24" s="2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ht="13.5" thickTop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05" t="str">
        <f>'MUSLIANA 1'!L23</f>
        <v>Benteng Jampea, 31 Agustus 2023</v>
      </c>
      <c r="M26" s="106"/>
      <c r="N26" s="1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82" t="s">
        <v>28</v>
      </c>
      <c r="M28" s="1"/>
      <c r="N28" s="1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82"/>
      <c r="M29" s="1"/>
      <c r="N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82"/>
      <c r="M30" s="1"/>
      <c r="N30" s="1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74" t="s">
        <v>42</v>
      </c>
      <c r="M31" s="1"/>
      <c r="N31" s="1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 t="s">
        <v>41</v>
      </c>
      <c r="M32" s="1"/>
      <c r="N32" s="1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ht="14.25" x14ac:dyDescent="0.2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ht="14.25" x14ac:dyDescent="0.2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x14ac:dyDescent="0.2">
      <c r="L35" s="7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x14ac:dyDescent="0.2">
      <c r="L36" s="73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x14ac:dyDescent="0.2">
      <c r="L37" s="73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x14ac:dyDescent="0.2"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x14ac:dyDescent="0.2"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x14ac:dyDescent="0.2"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ht="14.25" x14ac:dyDescent="0.2">
      <c r="A41" s="1" t="s">
        <v>26</v>
      </c>
      <c r="B41" s="1"/>
      <c r="C41" s="4" t="s">
        <v>32</v>
      </c>
      <c r="D41" s="1"/>
      <c r="E41" s="83"/>
      <c r="F41" s="83"/>
      <c r="G41" s="83"/>
      <c r="H41" s="83"/>
      <c r="I41" s="83"/>
      <c r="J41" s="83"/>
      <c r="K41" s="83"/>
      <c r="L41" s="1"/>
      <c r="M41" s="1"/>
      <c r="N41" s="1"/>
    </row>
    <row r="42" spans="1:38" ht="14.25" x14ac:dyDescent="0.2">
      <c r="A42" s="1" t="s">
        <v>23</v>
      </c>
      <c r="B42" s="1"/>
      <c r="C42" s="1" t="s">
        <v>96</v>
      </c>
      <c r="D42" s="1"/>
      <c r="E42" s="83"/>
      <c r="F42" s="83"/>
      <c r="G42" s="83"/>
      <c r="H42" s="83"/>
      <c r="I42" s="83"/>
      <c r="J42" s="83"/>
      <c r="K42" s="83"/>
      <c r="L42" s="1"/>
      <c r="M42" s="1"/>
      <c r="N42" s="1"/>
    </row>
    <row r="43" spans="1:38" ht="14.25" x14ac:dyDescent="0.2">
      <c r="A43" s="1" t="s">
        <v>95</v>
      </c>
      <c r="B43" s="1"/>
      <c r="C43" s="1" t="s">
        <v>99</v>
      </c>
      <c r="D43" s="1"/>
      <c r="E43" s="83"/>
      <c r="F43" s="83"/>
      <c r="G43" s="83"/>
      <c r="H43" s="83"/>
      <c r="I43" s="83"/>
      <c r="J43" s="83"/>
      <c r="K43" s="83"/>
      <c r="L43" s="1"/>
      <c r="M43" s="1"/>
      <c r="N43" s="1"/>
    </row>
    <row r="44" spans="1:38" ht="14.25" x14ac:dyDescent="0.2">
      <c r="A44" s="1"/>
      <c r="B44" s="1"/>
      <c r="C44" s="1"/>
      <c r="D44" s="1"/>
      <c r="E44" s="83"/>
      <c r="F44" s="83"/>
      <c r="G44" s="83"/>
      <c r="H44" s="83"/>
      <c r="I44" s="83"/>
      <c r="J44" s="83"/>
      <c r="K44" s="83"/>
      <c r="L44" s="1"/>
      <c r="M44" s="1"/>
      <c r="N44" s="1"/>
    </row>
    <row r="45" spans="1:38" ht="13.5" thickBot="1" x14ac:dyDescent="0.25">
      <c r="A45" s="1" t="s">
        <v>24</v>
      </c>
      <c r="B45" s="1"/>
      <c r="C45" s="1" t="s">
        <v>25</v>
      </c>
      <c r="D45" s="1"/>
      <c r="E45" s="1"/>
      <c r="F45" s="1"/>
      <c r="G45" s="1"/>
      <c r="H45" s="1"/>
      <c r="I45" s="1"/>
      <c r="J45" s="1"/>
      <c r="K45" s="84" t="s">
        <v>15</v>
      </c>
      <c r="L45" s="109">
        <f>L12</f>
        <v>45139</v>
      </c>
      <c r="M45" s="1"/>
      <c r="N45" s="1"/>
    </row>
    <row r="46" spans="1:38" ht="13.5" thickTop="1" x14ac:dyDescent="0.2">
      <c r="A46" s="245" t="s">
        <v>0</v>
      </c>
      <c r="B46" s="266" t="s">
        <v>20</v>
      </c>
      <c r="C46" s="267"/>
      <c r="D46" s="318" t="s">
        <v>1</v>
      </c>
      <c r="E46" s="324"/>
      <c r="F46" s="242" t="s">
        <v>4</v>
      </c>
      <c r="G46" s="242" t="s">
        <v>5</v>
      </c>
      <c r="H46" s="242" t="s">
        <v>6</v>
      </c>
      <c r="I46" s="242" t="s">
        <v>17</v>
      </c>
      <c r="J46" s="264" t="s">
        <v>18</v>
      </c>
      <c r="K46" s="313"/>
      <c r="L46" s="318" t="s">
        <v>19</v>
      </c>
      <c r="M46" s="319"/>
      <c r="N46" s="320"/>
    </row>
    <row r="47" spans="1:38" x14ac:dyDescent="0.2">
      <c r="A47" s="326"/>
      <c r="B47" s="268"/>
      <c r="C47" s="269"/>
      <c r="D47" s="253" t="s">
        <v>2</v>
      </c>
      <c r="E47" s="253" t="s">
        <v>3</v>
      </c>
      <c r="F47" s="325"/>
      <c r="G47" s="253"/>
      <c r="H47" s="253"/>
      <c r="I47" s="248"/>
      <c r="J47" s="253" t="s">
        <v>7</v>
      </c>
      <c r="K47" s="253" t="s">
        <v>8</v>
      </c>
      <c r="L47" s="272" t="s">
        <v>7</v>
      </c>
      <c r="M47" s="322" t="s">
        <v>8</v>
      </c>
      <c r="N47" s="323"/>
    </row>
    <row r="48" spans="1:38" x14ac:dyDescent="0.2">
      <c r="A48" s="327"/>
      <c r="B48" s="270"/>
      <c r="C48" s="271"/>
      <c r="D48" s="273"/>
      <c r="E48" s="273"/>
      <c r="F48" s="321"/>
      <c r="G48" s="273"/>
      <c r="H48" s="273"/>
      <c r="I48" s="249"/>
      <c r="J48" s="321"/>
      <c r="K48" s="321"/>
      <c r="L48" s="273"/>
      <c r="M48" s="86" t="s">
        <v>9</v>
      </c>
      <c r="N48" s="87" t="s">
        <v>10</v>
      </c>
    </row>
    <row r="49" spans="1:17" x14ac:dyDescent="0.2">
      <c r="A49" s="110">
        <v>1</v>
      </c>
      <c r="B49" s="331">
        <v>2</v>
      </c>
      <c r="C49" s="332"/>
      <c r="D49" s="111">
        <v>3</v>
      </c>
      <c r="E49" s="111">
        <v>4</v>
      </c>
      <c r="F49" s="111">
        <v>5</v>
      </c>
      <c r="G49" s="111">
        <v>6</v>
      </c>
      <c r="H49" s="111">
        <v>7</v>
      </c>
      <c r="I49" s="111">
        <v>8</v>
      </c>
      <c r="J49" s="111">
        <v>9</v>
      </c>
      <c r="K49" s="111">
        <v>10</v>
      </c>
      <c r="L49" s="111">
        <v>11</v>
      </c>
      <c r="M49" s="111">
        <v>12</v>
      </c>
      <c r="N49" s="112">
        <v>13</v>
      </c>
    </row>
    <row r="50" spans="1:17" x14ac:dyDescent="0.2">
      <c r="A50" s="88"/>
      <c r="B50" s="89"/>
      <c r="C50" s="90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2"/>
    </row>
    <row r="51" spans="1:17" x14ac:dyDescent="0.2">
      <c r="A51" s="75">
        <v>1</v>
      </c>
      <c r="B51" s="170" t="s">
        <v>174</v>
      </c>
      <c r="C51" s="47"/>
      <c r="D51" s="91"/>
      <c r="E51" s="91" t="s">
        <v>31</v>
      </c>
      <c r="F51" s="176">
        <v>862000</v>
      </c>
      <c r="G51" s="95" t="s">
        <v>27</v>
      </c>
      <c r="H51" s="95"/>
      <c r="I51" s="94">
        <f>F51/F57*100</f>
        <v>9.7083004842887721</v>
      </c>
      <c r="J51" s="94">
        <f>M51/F51*100</f>
        <v>0</v>
      </c>
      <c r="K51" s="94">
        <f>M51/F51*100</f>
        <v>0</v>
      </c>
      <c r="L51" s="94">
        <f>I51*J51/100</f>
        <v>0</v>
      </c>
      <c r="M51" s="94">
        <v>0</v>
      </c>
      <c r="N51" s="96">
        <f>I51*K51/100</f>
        <v>0</v>
      </c>
      <c r="P51" s="21"/>
      <c r="Q51" s="22"/>
    </row>
    <row r="52" spans="1:17" x14ac:dyDescent="0.2">
      <c r="A52" s="75">
        <v>2</v>
      </c>
      <c r="B52" s="170" t="s">
        <v>175</v>
      </c>
      <c r="C52" s="47"/>
      <c r="D52" s="91"/>
      <c r="E52" s="91"/>
      <c r="F52" s="176">
        <v>512000</v>
      </c>
      <c r="G52" s="95"/>
      <c r="H52" s="95"/>
      <c r="I52" s="94">
        <f>F52/F57*100</f>
        <v>5.7664151368397345</v>
      </c>
      <c r="J52" s="94">
        <f>M52/F52*100</f>
        <v>0</v>
      </c>
      <c r="K52" s="94">
        <f>M52/F52*100</f>
        <v>0</v>
      </c>
      <c r="L52" s="94">
        <f>I52*J52/100</f>
        <v>0</v>
      </c>
      <c r="M52" s="94">
        <v>0</v>
      </c>
      <c r="N52" s="96">
        <f>I52*K52/100</f>
        <v>0</v>
      </c>
      <c r="Q52" s="22"/>
    </row>
    <row r="53" spans="1:17" x14ac:dyDescent="0.2">
      <c r="A53" s="75">
        <v>3</v>
      </c>
      <c r="B53" s="170" t="s">
        <v>48</v>
      </c>
      <c r="C53" s="51"/>
      <c r="D53" s="91"/>
      <c r="E53" s="91"/>
      <c r="F53" s="171">
        <v>2065000</v>
      </c>
      <c r="G53" s="95" t="s">
        <v>27</v>
      </c>
      <c r="H53" s="95"/>
      <c r="I53" s="94">
        <f>F53/F57*100</f>
        <v>23.25712354994932</v>
      </c>
      <c r="J53" s="94">
        <f>M53/F53*100</f>
        <v>0</v>
      </c>
      <c r="K53" s="94">
        <f>M53/F53*100</f>
        <v>0</v>
      </c>
      <c r="L53" s="94">
        <f>I53*J53/100</f>
        <v>0</v>
      </c>
      <c r="M53" s="94">
        <v>0</v>
      </c>
      <c r="N53" s="96">
        <f>I53*K53/100</f>
        <v>0</v>
      </c>
      <c r="Q53" s="22"/>
    </row>
    <row r="54" spans="1:17" x14ac:dyDescent="0.2">
      <c r="A54" s="75">
        <v>4</v>
      </c>
      <c r="B54" s="170" t="s">
        <v>176</v>
      </c>
      <c r="C54" s="51"/>
      <c r="D54" s="91"/>
      <c r="E54" s="91"/>
      <c r="F54" s="171">
        <v>2950000</v>
      </c>
      <c r="G54" s="95" t="s">
        <v>27</v>
      </c>
      <c r="H54" s="95"/>
      <c r="I54" s="94">
        <f>F54/F57*100</f>
        <v>33.224462214213311</v>
      </c>
      <c r="J54" s="94">
        <f>M54/F54*100</f>
        <v>0</v>
      </c>
      <c r="K54" s="94">
        <f>M54/F54*100</f>
        <v>0</v>
      </c>
      <c r="L54" s="94">
        <f t="shared" ref="L54:L55" si="4">I54*J54/100</f>
        <v>0</v>
      </c>
      <c r="M54" s="94">
        <v>0</v>
      </c>
      <c r="N54" s="96">
        <f t="shared" ref="N54:N55" si="5">I54*K54/100</f>
        <v>0</v>
      </c>
      <c r="P54" s="21"/>
      <c r="Q54" s="22"/>
    </row>
    <row r="55" spans="1:17" x14ac:dyDescent="0.2">
      <c r="A55" s="75">
        <v>5</v>
      </c>
      <c r="B55" s="170" t="s">
        <v>98</v>
      </c>
      <c r="C55" s="47"/>
      <c r="D55" s="91"/>
      <c r="E55" s="91"/>
      <c r="F55" s="171">
        <v>2490000</v>
      </c>
      <c r="G55" s="95" t="s">
        <v>27</v>
      </c>
      <c r="H55" s="95"/>
      <c r="I55" s="94">
        <f>F55/F57*100</f>
        <v>28.043698614708862</v>
      </c>
      <c r="J55" s="94">
        <f>M55/F55*100</f>
        <v>0</v>
      </c>
      <c r="K55" s="94">
        <f>M55/F55*100</f>
        <v>0</v>
      </c>
      <c r="L55" s="94">
        <f t="shared" si="4"/>
        <v>0</v>
      </c>
      <c r="M55" s="76">
        <v>0</v>
      </c>
      <c r="N55" s="96">
        <f t="shared" si="5"/>
        <v>0</v>
      </c>
      <c r="Q55" s="22"/>
    </row>
    <row r="56" spans="1:17" x14ac:dyDescent="0.2">
      <c r="A56" s="88"/>
      <c r="B56" s="89"/>
      <c r="C56" s="97"/>
      <c r="D56" s="91"/>
      <c r="E56" s="91"/>
      <c r="F56" s="94"/>
      <c r="G56" s="95"/>
      <c r="H56" s="91"/>
      <c r="I56" s="94"/>
      <c r="J56" s="94"/>
      <c r="K56" s="94"/>
      <c r="L56" s="94"/>
      <c r="M56" s="94"/>
      <c r="N56" s="96"/>
    </row>
    <row r="57" spans="1:17" ht="13.5" thickBot="1" x14ac:dyDescent="0.25">
      <c r="A57" s="310" t="s">
        <v>16</v>
      </c>
      <c r="B57" s="311"/>
      <c r="C57" s="311"/>
      <c r="D57" s="311"/>
      <c r="E57" s="312"/>
      <c r="F57" s="98">
        <f>SUM(F51:F56)</f>
        <v>8879000</v>
      </c>
      <c r="G57" s="99" t="s">
        <v>27</v>
      </c>
      <c r="H57" s="66"/>
      <c r="I57" s="67">
        <f>SUM(I50:I56)</f>
        <v>100</v>
      </c>
      <c r="J57" s="64"/>
      <c r="K57" s="64"/>
      <c r="L57" s="98">
        <f>SUM(L50:L56)</f>
        <v>0</v>
      </c>
      <c r="M57" s="98">
        <f>SUM(M50:M56)</f>
        <v>0</v>
      </c>
      <c r="N57" s="100">
        <f>SUM(N50:N56)</f>
        <v>0</v>
      </c>
      <c r="Q57" s="23"/>
    </row>
    <row r="58" spans="1:17" ht="13.5" thickTop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Q58" s="23"/>
    </row>
    <row r="59" spans="1:17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05" t="str">
        <f>L26</f>
        <v>Benteng Jampea, 31 Agustus 2023</v>
      </c>
      <c r="M59" s="106"/>
      <c r="N59" s="1"/>
    </row>
    <row r="60" spans="1:17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7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82" t="s">
        <v>28</v>
      </c>
      <c r="M61" s="1"/>
      <c r="N61" s="1"/>
    </row>
    <row r="62" spans="1:17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82"/>
      <c r="M62" s="1"/>
      <c r="N62" s="1"/>
    </row>
    <row r="63" spans="1:17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82"/>
      <c r="M63" s="1"/>
      <c r="N63" s="1"/>
    </row>
    <row r="64" spans="1:17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74" t="s">
        <v>42</v>
      </c>
      <c r="M64" s="1"/>
      <c r="N64" s="1"/>
    </row>
    <row r="65" spans="1:14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 t="s">
        <v>41</v>
      </c>
      <c r="M65" s="1"/>
      <c r="N65" s="1"/>
    </row>
  </sheetData>
  <mergeCells count="37">
    <mergeCell ref="A57:E57"/>
    <mergeCell ref="A3:N3"/>
    <mergeCell ref="A4:N4"/>
    <mergeCell ref="A5:N5"/>
    <mergeCell ref="A13:A15"/>
    <mergeCell ref="B13:C15"/>
    <mergeCell ref="D13:E13"/>
    <mergeCell ref="F13:F15"/>
    <mergeCell ref="G13:G15"/>
    <mergeCell ref="J13:K13"/>
    <mergeCell ref="L13:N13"/>
    <mergeCell ref="D14:D15"/>
    <mergeCell ref="E14:E15"/>
    <mergeCell ref="J14:J15"/>
    <mergeCell ref="K14:K15"/>
    <mergeCell ref="L14:L15"/>
    <mergeCell ref="M14:N14"/>
    <mergeCell ref="H13:H15"/>
    <mergeCell ref="I13:I15"/>
    <mergeCell ref="B16:C16"/>
    <mergeCell ref="A24:E24"/>
    <mergeCell ref="F46:F48"/>
    <mergeCell ref="L46:N46"/>
    <mergeCell ref="G46:G48"/>
    <mergeCell ref="E47:E48"/>
    <mergeCell ref="J47:J48"/>
    <mergeCell ref="K47:K48"/>
    <mergeCell ref="L47:L48"/>
    <mergeCell ref="M47:N47"/>
    <mergeCell ref="H46:H48"/>
    <mergeCell ref="I46:I48"/>
    <mergeCell ref="J46:K46"/>
    <mergeCell ref="B49:C49"/>
    <mergeCell ref="D47:D48"/>
    <mergeCell ref="A46:A48"/>
    <mergeCell ref="B46:C48"/>
    <mergeCell ref="D46:E46"/>
  </mergeCells>
  <printOptions horizontalCentered="1"/>
  <pageMargins left="0.31496062992125984" right="0.51181102362204722" top="0.6692913385826772" bottom="0.98425196850393704" header="0.51181102362204722" footer="0.51181102362204722"/>
  <pageSetup paperSize="5" scale="95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Q154"/>
  <sheetViews>
    <sheetView view="pageBreakPreview" topLeftCell="B103" zoomScaleSheetLayoutView="100" zoomScalePageLayoutView="90" workbookViewId="0">
      <selection activeCell="M58" sqref="M58"/>
    </sheetView>
  </sheetViews>
  <sheetFormatPr defaultColWidth="9.140625" defaultRowHeight="12.75" x14ac:dyDescent="0.2"/>
  <cols>
    <col min="1" max="1" width="8.7109375" style="7" bestFit="1" customWidth="1"/>
    <col min="2" max="2" width="2.140625" style="7" customWidth="1"/>
    <col min="3" max="3" width="40.42578125" style="4" customWidth="1"/>
    <col min="4" max="4" width="9.140625" style="4" customWidth="1"/>
    <col min="5" max="5" width="12.42578125" style="4" customWidth="1"/>
    <col min="6" max="6" width="15.7109375" style="4" customWidth="1"/>
    <col min="7" max="7" width="13.42578125" style="4" customWidth="1"/>
    <col min="8" max="8" width="10.42578125" style="4" customWidth="1"/>
    <col min="9" max="9" width="7.85546875" style="4" customWidth="1"/>
    <col min="10" max="10" width="7.28515625" style="4" customWidth="1"/>
    <col min="11" max="11" width="12.5703125" style="4" customWidth="1"/>
    <col min="12" max="12" width="8.140625" style="4" customWidth="1"/>
    <col min="13" max="13" width="13.85546875" style="4" customWidth="1"/>
    <col min="14" max="14" width="8.140625" style="4" customWidth="1"/>
    <col min="15" max="15" width="9.140625" style="5"/>
    <col min="16" max="16" width="9.140625" style="7"/>
    <col min="17" max="17" width="13.42578125" style="7" customWidth="1"/>
    <col min="18" max="16384" width="9.140625" style="5"/>
  </cols>
  <sheetData>
    <row r="3" spans="1:15" ht="15" x14ac:dyDescent="0.25">
      <c r="A3" s="344" t="s">
        <v>12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4"/>
    </row>
    <row r="4" spans="1:15" ht="15" x14ac:dyDescent="0.25">
      <c r="A4" s="344" t="s">
        <v>33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4"/>
    </row>
    <row r="5" spans="1:15" ht="15" x14ac:dyDescent="0.25">
      <c r="A5" s="344" t="s">
        <v>155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4"/>
    </row>
    <row r="6" spans="1:15" ht="15" x14ac:dyDescent="0.25">
      <c r="A6" s="8"/>
      <c r="B6" s="8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4"/>
    </row>
    <row r="7" spans="1:15" ht="14.25" x14ac:dyDescent="0.2">
      <c r="A7" s="7" t="s">
        <v>26</v>
      </c>
      <c r="C7" s="4" t="s">
        <v>32</v>
      </c>
      <c r="E7" s="37"/>
      <c r="F7" s="37"/>
      <c r="G7" s="37"/>
      <c r="H7" s="37"/>
      <c r="I7" s="37"/>
      <c r="J7" s="37"/>
      <c r="K7" s="37"/>
      <c r="O7" s="4"/>
    </row>
    <row r="8" spans="1:15" ht="14.25" x14ac:dyDescent="0.2">
      <c r="A8" s="7" t="s">
        <v>23</v>
      </c>
      <c r="C8" s="4" t="s">
        <v>144</v>
      </c>
      <c r="E8" s="37"/>
      <c r="F8" s="37"/>
      <c r="G8" s="37"/>
      <c r="H8" s="37"/>
      <c r="I8" s="37"/>
      <c r="J8" s="37"/>
      <c r="K8" s="37"/>
      <c r="O8" s="4"/>
    </row>
    <row r="9" spans="1:15" x14ac:dyDescent="0.2">
      <c r="A9" s="18" t="s">
        <v>64</v>
      </c>
      <c r="C9" s="115" t="s">
        <v>145</v>
      </c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4"/>
    </row>
    <row r="10" spans="1:15" ht="14.25" x14ac:dyDescent="0.2">
      <c r="E10" s="37"/>
      <c r="F10" s="37"/>
      <c r="G10" s="37"/>
      <c r="H10" s="37"/>
      <c r="I10" s="37"/>
      <c r="J10" s="37"/>
      <c r="K10" s="37"/>
      <c r="O10" s="4"/>
    </row>
    <row r="11" spans="1:15" ht="13.5" thickBot="1" x14ac:dyDescent="0.25">
      <c r="A11" s="7" t="s">
        <v>24</v>
      </c>
      <c r="C11" s="4" t="s">
        <v>25</v>
      </c>
      <c r="K11" s="38" t="s">
        <v>15</v>
      </c>
      <c r="L11" s="39">
        <f>L78</f>
        <v>45139</v>
      </c>
      <c r="O11" s="4"/>
    </row>
    <row r="12" spans="1:15" ht="13.5" thickTop="1" x14ac:dyDescent="0.2">
      <c r="A12" s="335" t="s">
        <v>0</v>
      </c>
      <c r="B12" s="338" t="s">
        <v>20</v>
      </c>
      <c r="C12" s="339"/>
      <c r="D12" s="293" t="s">
        <v>1</v>
      </c>
      <c r="E12" s="294"/>
      <c r="F12" s="295" t="s">
        <v>4</v>
      </c>
      <c r="G12" s="295" t="s">
        <v>5</v>
      </c>
      <c r="H12" s="295" t="s">
        <v>6</v>
      </c>
      <c r="I12" s="295" t="s">
        <v>17</v>
      </c>
      <c r="J12" s="308" t="s">
        <v>18</v>
      </c>
      <c r="K12" s="316"/>
      <c r="L12" s="293" t="s">
        <v>19</v>
      </c>
      <c r="M12" s="303"/>
      <c r="N12" s="304"/>
      <c r="O12" s="4"/>
    </row>
    <row r="13" spans="1:15" ht="15" customHeight="1" x14ac:dyDescent="0.2">
      <c r="A13" s="336"/>
      <c r="B13" s="340"/>
      <c r="C13" s="341"/>
      <c r="D13" s="296" t="s">
        <v>2</v>
      </c>
      <c r="E13" s="296" t="s">
        <v>3</v>
      </c>
      <c r="F13" s="301"/>
      <c r="G13" s="296"/>
      <c r="H13" s="296"/>
      <c r="I13" s="314"/>
      <c r="J13" s="296" t="s">
        <v>7</v>
      </c>
      <c r="K13" s="296" t="s">
        <v>8</v>
      </c>
      <c r="L13" s="298" t="s">
        <v>7</v>
      </c>
      <c r="M13" s="305" t="s">
        <v>8</v>
      </c>
      <c r="N13" s="306"/>
      <c r="O13" s="4"/>
    </row>
    <row r="14" spans="1:15" ht="14.25" customHeight="1" x14ac:dyDescent="0.2">
      <c r="A14" s="337"/>
      <c r="B14" s="342"/>
      <c r="C14" s="343"/>
      <c r="D14" s="297"/>
      <c r="E14" s="297"/>
      <c r="F14" s="302"/>
      <c r="G14" s="297"/>
      <c r="H14" s="297"/>
      <c r="I14" s="315"/>
      <c r="J14" s="302"/>
      <c r="K14" s="302"/>
      <c r="L14" s="297"/>
      <c r="M14" s="40" t="s">
        <v>9</v>
      </c>
      <c r="N14" s="41" t="s">
        <v>10</v>
      </c>
      <c r="O14" s="4"/>
    </row>
    <row r="15" spans="1:15" x14ac:dyDescent="0.2">
      <c r="A15" s="9">
        <v>1</v>
      </c>
      <c r="B15" s="333">
        <v>2</v>
      </c>
      <c r="C15" s="334"/>
      <c r="D15" s="43">
        <v>3</v>
      </c>
      <c r="E15" s="43">
        <v>4</v>
      </c>
      <c r="F15" s="43">
        <v>5</v>
      </c>
      <c r="G15" s="43">
        <v>6</v>
      </c>
      <c r="H15" s="43">
        <v>7</v>
      </c>
      <c r="I15" s="43">
        <v>8</v>
      </c>
      <c r="J15" s="43">
        <v>9</v>
      </c>
      <c r="K15" s="43">
        <v>10</v>
      </c>
      <c r="L15" s="43">
        <v>11</v>
      </c>
      <c r="M15" s="43">
        <v>12</v>
      </c>
      <c r="N15" s="44">
        <v>13</v>
      </c>
      <c r="O15" s="4"/>
    </row>
    <row r="16" spans="1:15" x14ac:dyDescent="0.2">
      <c r="A16" s="10"/>
      <c r="B16" s="11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  <c r="O16" s="4"/>
    </row>
    <row r="17" spans="1:17" x14ac:dyDescent="0.2">
      <c r="A17" s="12">
        <v>1</v>
      </c>
      <c r="B17" s="170" t="s">
        <v>174</v>
      </c>
      <c r="C17" s="47"/>
      <c r="D17" s="48"/>
      <c r="E17" s="48" t="s">
        <v>31</v>
      </c>
      <c r="F17" s="176">
        <v>326000</v>
      </c>
      <c r="G17" s="77" t="s">
        <v>27</v>
      </c>
      <c r="H17" s="48"/>
      <c r="I17" s="57">
        <f>F17/F22*100</f>
        <v>2.6973357603839152</v>
      </c>
      <c r="J17" s="114">
        <f>M17/F17*100</f>
        <v>100</v>
      </c>
      <c r="K17" s="114">
        <f>M17/F17*100</f>
        <v>100</v>
      </c>
      <c r="L17" s="57">
        <f>I17*J17/100</f>
        <v>2.6973357603839152</v>
      </c>
      <c r="M17" s="76">
        <v>326000</v>
      </c>
      <c r="N17" s="58">
        <f>I17*K17/100</f>
        <v>2.6973357603839152</v>
      </c>
      <c r="O17" s="4"/>
    </row>
    <row r="18" spans="1:17" ht="12.75" customHeight="1" x14ac:dyDescent="0.2">
      <c r="A18" s="16">
        <v>2</v>
      </c>
      <c r="B18" s="170" t="s">
        <v>48</v>
      </c>
      <c r="C18" s="177"/>
      <c r="D18" s="48"/>
      <c r="E18" s="48"/>
      <c r="F18" s="176">
        <v>1770000</v>
      </c>
      <c r="G18" s="77" t="s">
        <v>27</v>
      </c>
      <c r="H18" s="48"/>
      <c r="I18" s="57">
        <f>F18/F22*100</f>
        <v>14.645043852391195</v>
      </c>
      <c r="J18" s="114">
        <f>M18/F18*100</f>
        <v>100</v>
      </c>
      <c r="K18" s="114">
        <f>M18/F18*100</f>
        <v>100</v>
      </c>
      <c r="L18" s="57">
        <f>I18*J18/100</f>
        <v>14.645043852391195</v>
      </c>
      <c r="M18" s="76">
        <v>1770000</v>
      </c>
      <c r="N18" s="58">
        <f>I18*K18/100</f>
        <v>14.645043852391195</v>
      </c>
      <c r="O18" s="4"/>
    </row>
    <row r="19" spans="1:17" ht="14.25" customHeight="1" x14ac:dyDescent="0.2">
      <c r="A19" s="12">
        <v>3</v>
      </c>
      <c r="B19" s="170" t="s">
        <v>176</v>
      </c>
      <c r="C19" s="90"/>
      <c r="D19" s="48"/>
      <c r="E19" s="48"/>
      <c r="F19" s="171">
        <v>7200000</v>
      </c>
      <c r="G19" s="77" t="s">
        <v>27</v>
      </c>
      <c r="H19" s="48"/>
      <c r="I19" s="57">
        <f>F19/F22*100</f>
        <v>59.573059738540458</v>
      </c>
      <c r="J19" s="114">
        <f>M19/F19*100</f>
        <v>100</v>
      </c>
      <c r="K19" s="114">
        <f>M19/F19*100</f>
        <v>100</v>
      </c>
      <c r="L19" s="57">
        <f>I19*J19/100</f>
        <v>59.573059738540458</v>
      </c>
      <c r="M19" s="76">
        <v>7200000</v>
      </c>
      <c r="N19" s="58">
        <f>I19*K19/100</f>
        <v>59.573059738540458</v>
      </c>
      <c r="O19" s="4"/>
      <c r="Q19" s="21">
        <f>F51-M51</f>
        <v>984000</v>
      </c>
    </row>
    <row r="20" spans="1:17" ht="14.25" customHeight="1" x14ac:dyDescent="0.2">
      <c r="A20" s="16">
        <v>4</v>
      </c>
      <c r="B20" s="178" t="s">
        <v>98</v>
      </c>
      <c r="C20" s="177"/>
      <c r="D20" s="48"/>
      <c r="E20" s="48"/>
      <c r="F20" s="171">
        <v>2790000</v>
      </c>
      <c r="G20" s="77" t="s">
        <v>27</v>
      </c>
      <c r="H20" s="48"/>
      <c r="I20" s="57">
        <f>F20/F22*100</f>
        <v>23.08456064868443</v>
      </c>
      <c r="J20" s="114">
        <f>M20/F20*100</f>
        <v>100</v>
      </c>
      <c r="K20" s="114">
        <f>M20/F20*100</f>
        <v>100</v>
      </c>
      <c r="L20" s="57">
        <f>I20*J20/100</f>
        <v>23.084560648684427</v>
      </c>
      <c r="M20" s="76">
        <v>2790000</v>
      </c>
      <c r="N20" s="58">
        <f>I20*K20/100</f>
        <v>23.084560648684427</v>
      </c>
      <c r="O20" s="4"/>
      <c r="P20" s="227">
        <f>F20-M20</f>
        <v>0</v>
      </c>
    </row>
    <row r="21" spans="1:17" ht="14.25" customHeight="1" x14ac:dyDescent="0.2">
      <c r="A21" s="12"/>
      <c r="B21" s="11"/>
      <c r="C21" s="47"/>
      <c r="D21" s="48"/>
      <c r="E21" s="48"/>
      <c r="F21" s="57"/>
      <c r="G21" s="77"/>
      <c r="H21" s="48"/>
      <c r="I21" s="57"/>
      <c r="J21" s="114"/>
      <c r="K21" s="114"/>
      <c r="L21" s="57"/>
      <c r="M21" s="57"/>
      <c r="N21" s="58"/>
      <c r="O21" s="4"/>
      <c r="Q21" s="35">
        <f>F53-M53</f>
        <v>0</v>
      </c>
    </row>
    <row r="22" spans="1:17" ht="14.25" customHeight="1" thickBot="1" x14ac:dyDescent="0.25">
      <c r="A22" s="19" t="s">
        <v>16</v>
      </c>
      <c r="B22" s="20"/>
      <c r="C22" s="66"/>
      <c r="D22" s="66"/>
      <c r="E22" s="116"/>
      <c r="F22" s="64">
        <f>SUM(F17:F21)</f>
        <v>12086000</v>
      </c>
      <c r="G22" s="65" t="s">
        <v>27</v>
      </c>
      <c r="H22" s="66"/>
      <c r="I22" s="67">
        <f>SUM(I16:I21)</f>
        <v>100</v>
      </c>
      <c r="J22" s="64"/>
      <c r="K22" s="68"/>
      <c r="L22" s="64">
        <f>SUM(L16:L21)</f>
        <v>100</v>
      </c>
      <c r="M22" s="64">
        <f>SUM(M16:M21)</f>
        <v>12086000</v>
      </c>
      <c r="N22" s="69">
        <f>SUM(N16:N21)</f>
        <v>100</v>
      </c>
      <c r="O22" s="4"/>
    </row>
    <row r="23" spans="1:17" ht="14.25" customHeight="1" thickTop="1" x14ac:dyDescent="0.2">
      <c r="O23" s="4"/>
    </row>
    <row r="24" spans="1:17" x14ac:dyDescent="0.2">
      <c r="L24" s="70" t="str">
        <f>L92</f>
        <v>Benteng Jampea, 31 Agustus 2023</v>
      </c>
      <c r="M24" s="71"/>
      <c r="O24" s="4"/>
    </row>
    <row r="25" spans="1:17" x14ac:dyDescent="0.2">
      <c r="O25" s="4"/>
      <c r="Q25" s="23">
        <f>SUM(Q18:Q23)</f>
        <v>984000</v>
      </c>
    </row>
    <row r="26" spans="1:17" x14ac:dyDescent="0.2">
      <c r="L26" s="73" t="s">
        <v>28</v>
      </c>
      <c r="O26" s="4"/>
    </row>
    <row r="27" spans="1:17" x14ac:dyDescent="0.2">
      <c r="L27" s="73"/>
      <c r="O27" s="4"/>
    </row>
    <row r="28" spans="1:17" x14ac:dyDescent="0.2">
      <c r="L28" s="73"/>
      <c r="O28" s="4"/>
    </row>
    <row r="29" spans="1:17" x14ac:dyDescent="0.2">
      <c r="L29" s="74" t="s">
        <v>37</v>
      </c>
      <c r="M29" s="1"/>
      <c r="N29" s="1"/>
      <c r="O29" s="4"/>
    </row>
    <row r="30" spans="1:17" x14ac:dyDescent="0.2">
      <c r="L30" s="317" t="s">
        <v>38</v>
      </c>
      <c r="M30" s="317"/>
      <c r="N30" s="317"/>
      <c r="O30" s="4"/>
    </row>
    <row r="31" spans="1:17" ht="15" x14ac:dyDescent="0.25">
      <c r="A31" s="8"/>
      <c r="B31" s="8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4"/>
    </row>
    <row r="32" spans="1:17" ht="15" x14ac:dyDescent="0.25">
      <c r="A32" s="8"/>
      <c r="B32" s="8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4"/>
    </row>
    <row r="33" spans="1:15" ht="15" x14ac:dyDescent="0.25">
      <c r="A33" s="8"/>
      <c r="B33" s="8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4"/>
    </row>
    <row r="34" spans="1:15" ht="15" x14ac:dyDescent="0.25">
      <c r="A34" s="8"/>
      <c r="B34" s="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4"/>
    </row>
    <row r="35" spans="1:15" ht="15" x14ac:dyDescent="0.25">
      <c r="A35" s="8"/>
      <c r="B35" s="8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4"/>
    </row>
    <row r="36" spans="1:15" ht="15" x14ac:dyDescent="0.25">
      <c r="A36" s="8"/>
      <c r="B36" s="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4"/>
    </row>
    <row r="37" spans="1:15" ht="15" x14ac:dyDescent="0.25">
      <c r="A37" s="8"/>
      <c r="B37" s="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4"/>
    </row>
    <row r="38" spans="1:15" ht="15" x14ac:dyDescent="0.25">
      <c r="A38" s="8"/>
      <c r="B38" s="8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4"/>
    </row>
    <row r="39" spans="1:15" ht="14.25" x14ac:dyDescent="0.2">
      <c r="A39" s="7" t="s">
        <v>26</v>
      </c>
      <c r="C39" s="4" t="s">
        <v>32</v>
      </c>
      <c r="E39" s="37"/>
      <c r="F39" s="37"/>
      <c r="G39" s="37"/>
      <c r="H39" s="37"/>
      <c r="I39" s="37"/>
      <c r="J39" s="37"/>
      <c r="K39" s="37"/>
      <c r="O39" s="4"/>
    </row>
    <row r="40" spans="1:15" ht="14.25" x14ac:dyDescent="0.2">
      <c r="A40" s="7" t="s">
        <v>23</v>
      </c>
      <c r="C40" s="4" t="s">
        <v>100</v>
      </c>
      <c r="E40" s="37"/>
      <c r="F40" s="37"/>
      <c r="G40" s="37"/>
      <c r="H40" s="37"/>
      <c r="I40" s="37"/>
      <c r="J40" s="37"/>
      <c r="K40" s="37"/>
      <c r="O40" s="4"/>
    </row>
    <row r="41" spans="1:15" ht="14.25" x14ac:dyDescent="0.2">
      <c r="A41" s="7" t="s">
        <v>64</v>
      </c>
      <c r="C41" s="4" t="s">
        <v>101</v>
      </c>
      <c r="E41" s="37"/>
      <c r="F41" s="37"/>
      <c r="G41" s="37"/>
      <c r="H41" s="37"/>
      <c r="I41" s="37"/>
      <c r="J41" s="37"/>
      <c r="K41" s="37"/>
      <c r="O41" s="4"/>
    </row>
    <row r="42" spans="1:15" ht="14.25" x14ac:dyDescent="0.2">
      <c r="C42" s="4" t="s">
        <v>102</v>
      </c>
      <c r="E42" s="37"/>
      <c r="F42" s="37"/>
      <c r="G42" s="37"/>
      <c r="H42" s="37"/>
      <c r="I42" s="37"/>
      <c r="J42" s="37"/>
      <c r="K42" s="37"/>
      <c r="O42" s="4"/>
    </row>
    <row r="43" spans="1:15" ht="14.25" x14ac:dyDescent="0.2">
      <c r="E43" s="37"/>
      <c r="F43" s="37"/>
      <c r="G43" s="37"/>
      <c r="H43" s="37"/>
      <c r="I43" s="37"/>
      <c r="J43" s="37"/>
      <c r="K43" s="37"/>
      <c r="O43" s="4"/>
    </row>
    <row r="44" spans="1:15" ht="13.5" thickBot="1" x14ac:dyDescent="0.25">
      <c r="A44" s="7" t="s">
        <v>24</v>
      </c>
      <c r="C44" s="4" t="s">
        <v>25</v>
      </c>
      <c r="K44" s="38" t="s">
        <v>15</v>
      </c>
      <c r="L44" s="39">
        <f>MUDDASSIR!L12</f>
        <v>45139</v>
      </c>
      <c r="O44" s="4"/>
    </row>
    <row r="45" spans="1:15" ht="13.5" thickTop="1" x14ac:dyDescent="0.2">
      <c r="A45" s="335" t="s">
        <v>0</v>
      </c>
      <c r="B45" s="338" t="s">
        <v>20</v>
      </c>
      <c r="C45" s="339"/>
      <c r="D45" s="293" t="s">
        <v>1</v>
      </c>
      <c r="E45" s="294"/>
      <c r="F45" s="295" t="s">
        <v>4</v>
      </c>
      <c r="G45" s="295" t="s">
        <v>5</v>
      </c>
      <c r="H45" s="295" t="s">
        <v>6</v>
      </c>
      <c r="I45" s="295" t="s">
        <v>17</v>
      </c>
      <c r="J45" s="308" t="s">
        <v>18</v>
      </c>
      <c r="K45" s="316"/>
      <c r="L45" s="293" t="s">
        <v>19</v>
      </c>
      <c r="M45" s="303"/>
      <c r="N45" s="304"/>
      <c r="O45" s="4"/>
    </row>
    <row r="46" spans="1:15" x14ac:dyDescent="0.2">
      <c r="A46" s="336"/>
      <c r="B46" s="340"/>
      <c r="C46" s="341"/>
      <c r="D46" s="296" t="s">
        <v>2</v>
      </c>
      <c r="E46" s="296" t="s">
        <v>3</v>
      </c>
      <c r="F46" s="301"/>
      <c r="G46" s="296"/>
      <c r="H46" s="296"/>
      <c r="I46" s="314"/>
      <c r="J46" s="296" t="s">
        <v>7</v>
      </c>
      <c r="K46" s="296" t="s">
        <v>8</v>
      </c>
      <c r="L46" s="298" t="s">
        <v>7</v>
      </c>
      <c r="M46" s="305" t="s">
        <v>8</v>
      </c>
      <c r="N46" s="306"/>
      <c r="O46" s="4"/>
    </row>
    <row r="47" spans="1:15" x14ac:dyDescent="0.2">
      <c r="A47" s="337"/>
      <c r="B47" s="342"/>
      <c r="C47" s="343"/>
      <c r="D47" s="297"/>
      <c r="E47" s="297"/>
      <c r="F47" s="302"/>
      <c r="G47" s="297"/>
      <c r="H47" s="297"/>
      <c r="I47" s="315"/>
      <c r="J47" s="302"/>
      <c r="K47" s="302"/>
      <c r="L47" s="297"/>
      <c r="M47" s="40" t="s">
        <v>9</v>
      </c>
      <c r="N47" s="41" t="s">
        <v>10</v>
      </c>
      <c r="O47" s="4"/>
    </row>
    <row r="48" spans="1:15" x14ac:dyDescent="0.2">
      <c r="A48" s="9">
        <v>1</v>
      </c>
      <c r="B48" s="333">
        <v>2</v>
      </c>
      <c r="C48" s="334"/>
      <c r="D48" s="43">
        <v>3</v>
      </c>
      <c r="E48" s="43">
        <v>4</v>
      </c>
      <c r="F48" s="43">
        <v>5</v>
      </c>
      <c r="G48" s="43">
        <v>6</v>
      </c>
      <c r="H48" s="43">
        <v>7</v>
      </c>
      <c r="I48" s="43">
        <v>8</v>
      </c>
      <c r="J48" s="43">
        <v>9</v>
      </c>
      <c r="K48" s="43">
        <v>10</v>
      </c>
      <c r="L48" s="43">
        <v>11</v>
      </c>
      <c r="M48" s="43">
        <v>12</v>
      </c>
      <c r="N48" s="44">
        <v>13</v>
      </c>
      <c r="O48" s="4"/>
    </row>
    <row r="49" spans="1:17" x14ac:dyDescent="0.2">
      <c r="A49" s="10"/>
      <c r="B49" s="11"/>
      <c r="C49" s="47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  <row r="50" spans="1:17" x14ac:dyDescent="0.2">
      <c r="A50" s="12">
        <v>1</v>
      </c>
      <c r="B50" s="170" t="s">
        <v>174</v>
      </c>
      <c r="C50" s="47"/>
      <c r="D50" s="48"/>
      <c r="E50" s="48"/>
      <c r="F50" s="173">
        <v>948000</v>
      </c>
      <c r="G50" s="77" t="s">
        <v>27</v>
      </c>
      <c r="H50" s="48"/>
      <c r="I50" s="57">
        <f>F50/F55*100</f>
        <v>2.9440993788819876</v>
      </c>
      <c r="J50" s="114">
        <f>M50/F50*100</f>
        <v>100</v>
      </c>
      <c r="K50" s="114">
        <f>M50/F50*100</f>
        <v>100</v>
      </c>
      <c r="L50" s="57">
        <f>I50*J50/100</f>
        <v>2.944099378881988</v>
      </c>
      <c r="M50" s="57">
        <v>948000</v>
      </c>
      <c r="N50" s="58">
        <f>I50*K50/100</f>
        <v>2.944099378881988</v>
      </c>
    </row>
    <row r="51" spans="1:17" x14ac:dyDescent="0.2">
      <c r="A51" s="12">
        <v>2</v>
      </c>
      <c r="B51" s="170" t="s">
        <v>175</v>
      </c>
      <c r="C51" s="90"/>
      <c r="D51" s="48"/>
      <c r="E51" s="48"/>
      <c r="F51" s="176">
        <v>1752000</v>
      </c>
      <c r="G51" s="77" t="s">
        <v>27</v>
      </c>
      <c r="H51" s="48"/>
      <c r="I51" s="57">
        <f>F51/F55*100</f>
        <v>5.4409937888198758</v>
      </c>
      <c r="J51" s="114">
        <f>M51/F51*100</f>
        <v>43.835616438356162</v>
      </c>
      <c r="K51" s="114">
        <f>M51/F51*100</f>
        <v>43.835616438356162</v>
      </c>
      <c r="L51" s="57">
        <f>I51*J51/100</f>
        <v>2.3850931677018634</v>
      </c>
      <c r="M51" s="57">
        <v>768000</v>
      </c>
      <c r="N51" s="58">
        <f>I51*K51/100</f>
        <v>2.3850931677018634</v>
      </c>
    </row>
    <row r="52" spans="1:17" ht="13.5" customHeight="1" x14ac:dyDescent="0.2">
      <c r="A52" s="12">
        <v>3</v>
      </c>
      <c r="B52" s="170" t="s">
        <v>48</v>
      </c>
      <c r="C52" s="51"/>
      <c r="D52" s="48"/>
      <c r="E52" s="48"/>
      <c r="F52" s="171">
        <v>5900000</v>
      </c>
      <c r="G52" s="77" t="s">
        <v>27</v>
      </c>
      <c r="H52" s="48"/>
      <c r="I52" s="57">
        <f>F52/F55*100</f>
        <v>18.322981366459629</v>
      </c>
      <c r="J52" s="114">
        <f>M52/F52*100</f>
        <v>100</v>
      </c>
      <c r="K52" s="114">
        <f>M52/F52*100</f>
        <v>100</v>
      </c>
      <c r="L52" s="57">
        <f>I52*J52/100</f>
        <v>18.322981366459629</v>
      </c>
      <c r="M52" s="57">
        <v>5900000</v>
      </c>
      <c r="N52" s="58">
        <f>I52*K52/100</f>
        <v>18.322981366459629</v>
      </c>
    </row>
    <row r="53" spans="1:17" ht="12.75" customHeight="1" x14ac:dyDescent="0.2">
      <c r="A53" s="12">
        <v>4</v>
      </c>
      <c r="B53" s="170" t="s">
        <v>177</v>
      </c>
      <c r="C53" s="51"/>
      <c r="D53" s="48"/>
      <c r="E53" s="48"/>
      <c r="F53" s="171">
        <v>23600000</v>
      </c>
      <c r="G53" s="77" t="s">
        <v>27</v>
      </c>
      <c r="H53" s="48"/>
      <c r="I53" s="57">
        <f>F53/F55*100</f>
        <v>73.291925465838517</v>
      </c>
      <c r="J53" s="114">
        <f>M53/F53*100</f>
        <v>100</v>
      </c>
      <c r="K53" s="114">
        <f>M53/F53*100</f>
        <v>100</v>
      </c>
      <c r="L53" s="57">
        <f>I53*J53/100</f>
        <v>73.291925465838517</v>
      </c>
      <c r="M53" s="57">
        <v>23600000</v>
      </c>
      <c r="N53" s="58">
        <f>I53*K53/100</f>
        <v>73.291925465838517</v>
      </c>
    </row>
    <row r="54" spans="1:17" x14ac:dyDescent="0.2">
      <c r="A54" s="12"/>
      <c r="B54" s="11"/>
      <c r="C54" s="47"/>
      <c r="D54" s="48"/>
      <c r="E54" s="48"/>
      <c r="F54" s="57"/>
      <c r="G54" s="77"/>
      <c r="H54" s="48"/>
      <c r="I54" s="57"/>
      <c r="J54" s="114"/>
      <c r="K54" s="114"/>
      <c r="L54" s="57"/>
      <c r="M54" s="57"/>
      <c r="N54" s="58"/>
    </row>
    <row r="55" spans="1:17" ht="13.5" thickBot="1" x14ac:dyDescent="0.25">
      <c r="A55" s="345" t="s">
        <v>16</v>
      </c>
      <c r="B55" s="346"/>
      <c r="C55" s="346"/>
      <c r="D55" s="346"/>
      <c r="E55" s="347"/>
      <c r="F55" s="64">
        <f>SUM(F50:F54)</f>
        <v>32200000</v>
      </c>
      <c r="G55" s="65" t="s">
        <v>27</v>
      </c>
      <c r="H55" s="66"/>
      <c r="I55" s="67">
        <f>SUM(I49:I54)</f>
        <v>100.00000000000001</v>
      </c>
      <c r="J55" s="64"/>
      <c r="K55" s="68"/>
      <c r="L55" s="64">
        <f>SUM(L49:L54)</f>
        <v>96.944099378882001</v>
      </c>
      <c r="M55" s="64">
        <f>SUM(M49:M54)</f>
        <v>31216000</v>
      </c>
      <c r="N55" s="69">
        <f>SUM(N49:N54)</f>
        <v>96.944099378882001</v>
      </c>
      <c r="Q55" s="35">
        <v>2065000</v>
      </c>
    </row>
    <row r="56" spans="1:17" ht="13.5" thickTop="1" x14ac:dyDescent="0.2">
      <c r="Q56" s="35">
        <v>0</v>
      </c>
    </row>
    <row r="57" spans="1:17" x14ac:dyDescent="0.2">
      <c r="L57" s="70" t="str">
        <f>MUDDASSIR!L26</f>
        <v>Benteng Jampea, 31 Agustus 2023</v>
      </c>
      <c r="M57" s="71"/>
      <c r="Q57" s="35">
        <f>F88-M88</f>
        <v>0</v>
      </c>
    </row>
    <row r="59" spans="1:17" x14ac:dyDescent="0.2">
      <c r="L59" s="73" t="s">
        <v>28</v>
      </c>
      <c r="Q59" s="23">
        <f>SUM(Q54:Q58)</f>
        <v>2065000</v>
      </c>
    </row>
    <row r="60" spans="1:17" x14ac:dyDescent="0.2">
      <c r="L60" s="73"/>
    </row>
    <row r="61" spans="1:17" x14ac:dyDescent="0.2">
      <c r="L61" s="73"/>
    </row>
    <row r="62" spans="1:17" x14ac:dyDescent="0.2">
      <c r="L62" s="74" t="s">
        <v>37</v>
      </c>
      <c r="M62" s="1"/>
      <c r="N62" s="1"/>
    </row>
    <row r="63" spans="1:17" x14ac:dyDescent="0.2">
      <c r="L63" s="317" t="s">
        <v>38</v>
      </c>
      <c r="M63" s="317"/>
      <c r="N63" s="317"/>
    </row>
    <row r="64" spans="1:17" ht="15" x14ac:dyDescent="0.25">
      <c r="A64" s="8"/>
      <c r="B64" s="8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</row>
    <row r="65" spans="1:14" ht="15" x14ac:dyDescent="0.25">
      <c r="A65" s="8"/>
      <c r="B65" s="8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</row>
    <row r="66" spans="1:14" ht="15" x14ac:dyDescent="0.25">
      <c r="A66" s="8"/>
      <c r="B66" s="8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</row>
    <row r="67" spans="1:14" ht="15" x14ac:dyDescent="0.25">
      <c r="A67" s="8"/>
      <c r="B67" s="8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</row>
    <row r="68" spans="1:14" ht="15" x14ac:dyDescent="0.25">
      <c r="A68" s="8"/>
      <c r="B68" s="8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</row>
    <row r="69" spans="1:14" ht="15" x14ac:dyDescent="0.25">
      <c r="A69" s="8"/>
      <c r="B69" s="8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</row>
    <row r="70" spans="1:14" ht="15" x14ac:dyDescent="0.25">
      <c r="A70" s="8"/>
      <c r="B70" s="8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</row>
    <row r="71" spans="1:14" ht="15" x14ac:dyDescent="0.25">
      <c r="A71" s="8"/>
      <c r="B71" s="8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</row>
    <row r="72" spans="1:14" ht="15" x14ac:dyDescent="0.25">
      <c r="A72" s="8"/>
      <c r="B72" s="8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</row>
    <row r="73" spans="1:14" ht="15" x14ac:dyDescent="0.25">
      <c r="A73" s="8"/>
      <c r="B73" s="8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</row>
    <row r="74" spans="1:14" ht="14.25" x14ac:dyDescent="0.2">
      <c r="A74" s="7" t="s">
        <v>26</v>
      </c>
      <c r="C74" s="4" t="s">
        <v>32</v>
      </c>
      <c r="E74" s="37"/>
      <c r="F74" s="37"/>
      <c r="G74" s="37"/>
      <c r="H74" s="37"/>
      <c r="I74" s="37"/>
      <c r="J74" s="37"/>
      <c r="K74" s="37"/>
    </row>
    <row r="75" spans="1:14" ht="14.25" x14ac:dyDescent="0.2">
      <c r="A75" s="7" t="s">
        <v>23</v>
      </c>
      <c r="C75" s="4" t="s">
        <v>100</v>
      </c>
      <c r="E75" s="37"/>
      <c r="F75" s="37"/>
      <c r="G75" s="37"/>
      <c r="H75" s="37"/>
      <c r="I75" s="37"/>
      <c r="J75" s="37"/>
      <c r="K75" s="37"/>
    </row>
    <row r="76" spans="1:14" ht="14.25" x14ac:dyDescent="0.2">
      <c r="A76" s="7" t="s">
        <v>64</v>
      </c>
      <c r="C76" s="4" t="s">
        <v>103</v>
      </c>
      <c r="E76" s="37"/>
      <c r="F76" s="37"/>
      <c r="G76" s="37"/>
      <c r="H76" s="37"/>
      <c r="I76" s="37"/>
      <c r="J76" s="37"/>
      <c r="K76" s="37"/>
    </row>
    <row r="77" spans="1:14" ht="14.25" x14ac:dyDescent="0.2">
      <c r="C77" s="4" t="s">
        <v>104</v>
      </c>
      <c r="E77" s="37"/>
      <c r="F77" s="37"/>
      <c r="G77" s="37"/>
      <c r="H77" s="37"/>
      <c r="I77" s="37"/>
      <c r="J77" s="37"/>
      <c r="K77" s="37"/>
    </row>
    <row r="78" spans="1:14" ht="13.5" thickBot="1" x14ac:dyDescent="0.25">
      <c r="A78" s="7" t="s">
        <v>24</v>
      </c>
      <c r="C78" s="4" t="s">
        <v>25</v>
      </c>
      <c r="K78" s="38" t="s">
        <v>15</v>
      </c>
      <c r="L78" s="39">
        <f>L44</f>
        <v>45139</v>
      </c>
    </row>
    <row r="79" spans="1:14" ht="13.5" thickTop="1" x14ac:dyDescent="0.2">
      <c r="A79" s="335" t="s">
        <v>0</v>
      </c>
      <c r="B79" s="338" t="s">
        <v>20</v>
      </c>
      <c r="C79" s="339"/>
      <c r="D79" s="293" t="s">
        <v>1</v>
      </c>
      <c r="E79" s="294"/>
      <c r="F79" s="295" t="s">
        <v>4</v>
      </c>
      <c r="G79" s="295" t="s">
        <v>5</v>
      </c>
      <c r="H79" s="295" t="s">
        <v>6</v>
      </c>
      <c r="I79" s="295" t="s">
        <v>17</v>
      </c>
      <c r="J79" s="308" t="s">
        <v>18</v>
      </c>
      <c r="K79" s="316"/>
      <c r="L79" s="293" t="s">
        <v>19</v>
      </c>
      <c r="M79" s="303"/>
      <c r="N79" s="304"/>
    </row>
    <row r="80" spans="1:14" x14ac:dyDescent="0.2">
      <c r="A80" s="336"/>
      <c r="B80" s="340"/>
      <c r="C80" s="341"/>
      <c r="D80" s="296" t="s">
        <v>2</v>
      </c>
      <c r="E80" s="296" t="s">
        <v>3</v>
      </c>
      <c r="F80" s="301"/>
      <c r="G80" s="296"/>
      <c r="H80" s="296"/>
      <c r="I80" s="314"/>
      <c r="J80" s="296" t="s">
        <v>7</v>
      </c>
      <c r="K80" s="296" t="s">
        <v>8</v>
      </c>
      <c r="L80" s="298" t="s">
        <v>7</v>
      </c>
      <c r="M80" s="305" t="s">
        <v>8</v>
      </c>
      <c r="N80" s="306"/>
    </row>
    <row r="81" spans="1:17" x14ac:dyDescent="0.2">
      <c r="A81" s="337"/>
      <c r="B81" s="342"/>
      <c r="C81" s="343"/>
      <c r="D81" s="297"/>
      <c r="E81" s="297"/>
      <c r="F81" s="302"/>
      <c r="G81" s="297"/>
      <c r="H81" s="297"/>
      <c r="I81" s="315"/>
      <c r="J81" s="302"/>
      <c r="K81" s="302"/>
      <c r="L81" s="297"/>
      <c r="M81" s="40" t="s">
        <v>9</v>
      </c>
      <c r="N81" s="41" t="s">
        <v>10</v>
      </c>
    </row>
    <row r="82" spans="1:17" x14ac:dyDescent="0.2">
      <c r="A82" s="9">
        <v>1</v>
      </c>
      <c r="B82" s="333">
        <v>2</v>
      </c>
      <c r="C82" s="334"/>
      <c r="D82" s="43">
        <v>3</v>
      </c>
      <c r="E82" s="43">
        <v>4</v>
      </c>
      <c r="F82" s="43">
        <v>5</v>
      </c>
      <c r="G82" s="43">
        <v>6</v>
      </c>
      <c r="H82" s="43">
        <v>7</v>
      </c>
      <c r="I82" s="43">
        <v>8</v>
      </c>
      <c r="J82" s="43">
        <v>9</v>
      </c>
      <c r="K82" s="43">
        <v>10</v>
      </c>
      <c r="L82" s="43">
        <v>11</v>
      </c>
      <c r="M82" s="43">
        <v>12</v>
      </c>
      <c r="N82" s="44">
        <v>13</v>
      </c>
    </row>
    <row r="83" spans="1:17" x14ac:dyDescent="0.2">
      <c r="A83" s="10"/>
      <c r="B83" s="11"/>
      <c r="C83" s="47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9"/>
    </row>
    <row r="84" spans="1:17" x14ac:dyDescent="0.2">
      <c r="A84" s="12">
        <v>1</v>
      </c>
      <c r="B84" s="168" t="s">
        <v>174</v>
      </c>
      <c r="C84" s="47"/>
      <c r="D84" s="48"/>
      <c r="E84" s="48"/>
      <c r="F84" s="172">
        <v>335000</v>
      </c>
      <c r="G84" s="77" t="s">
        <v>27</v>
      </c>
      <c r="H84" s="48"/>
      <c r="I84" s="57">
        <f>F84/F90*100</f>
        <v>3.3283656234475907</v>
      </c>
      <c r="J84" s="114">
        <f>M84/F84*100</f>
        <v>100</v>
      </c>
      <c r="K84" s="114">
        <f>M84/F84*100</f>
        <v>100</v>
      </c>
      <c r="L84" s="57">
        <f>I84*J84/100</f>
        <v>3.3283656234475902</v>
      </c>
      <c r="M84" s="223">
        <v>335000</v>
      </c>
      <c r="N84" s="58">
        <f>I84*K84/100</f>
        <v>3.3283656234475902</v>
      </c>
    </row>
    <row r="85" spans="1:17" ht="12" customHeight="1" x14ac:dyDescent="0.2">
      <c r="A85" s="12">
        <v>2</v>
      </c>
      <c r="B85" s="168" t="s">
        <v>48</v>
      </c>
      <c r="C85" s="90"/>
      <c r="D85" s="48"/>
      <c r="E85" s="48"/>
      <c r="F85" s="174">
        <v>3540000</v>
      </c>
      <c r="G85" s="77" t="s">
        <v>27</v>
      </c>
      <c r="H85" s="48"/>
      <c r="I85" s="57">
        <f>F85/F90*100</f>
        <v>35.171385991058123</v>
      </c>
      <c r="J85" s="114">
        <f>M85/F85*100</f>
        <v>50</v>
      </c>
      <c r="K85" s="114">
        <f>M85/F85*100</f>
        <v>50</v>
      </c>
      <c r="L85" s="57">
        <f>I85*J85/100</f>
        <v>17.585692995529062</v>
      </c>
      <c r="M85" s="223">
        <v>1770000</v>
      </c>
      <c r="N85" s="58">
        <f>I85*K85/100</f>
        <v>17.585692995529062</v>
      </c>
    </row>
    <row r="86" spans="1:17" ht="12.75" customHeight="1" x14ac:dyDescent="0.2">
      <c r="A86" s="12">
        <v>3</v>
      </c>
      <c r="B86" s="168" t="s">
        <v>176</v>
      </c>
      <c r="C86" s="51"/>
      <c r="D86" s="48"/>
      <c r="E86" s="48"/>
      <c r="F86" s="169">
        <v>1050000</v>
      </c>
      <c r="G86" s="77" t="s">
        <v>27</v>
      </c>
      <c r="H86" s="48"/>
      <c r="I86" s="57">
        <f>F86/F90*100</f>
        <v>10.432190760059612</v>
      </c>
      <c r="J86" s="114">
        <f>M86/F86*100</f>
        <v>100</v>
      </c>
      <c r="K86" s="114">
        <f>M86/F86*100</f>
        <v>100</v>
      </c>
      <c r="L86" s="57">
        <f>I86*J86/100</f>
        <v>10.432190760059612</v>
      </c>
      <c r="M86" s="223">
        <v>1050000</v>
      </c>
      <c r="N86" s="58">
        <f>I86*K86/100</f>
        <v>10.432190760059612</v>
      </c>
    </row>
    <row r="87" spans="1:17" ht="12.75" customHeight="1" x14ac:dyDescent="0.2">
      <c r="A87" s="12">
        <v>4</v>
      </c>
      <c r="B87" s="175" t="s">
        <v>178</v>
      </c>
      <c r="C87" s="51"/>
      <c r="D87" s="48"/>
      <c r="E87" s="48"/>
      <c r="F87" s="169">
        <v>2500000</v>
      </c>
      <c r="G87" s="77" t="s">
        <v>27</v>
      </c>
      <c r="H87" s="48"/>
      <c r="I87" s="57">
        <f>F87/F90*100</f>
        <v>24.838549428713364</v>
      </c>
      <c r="J87" s="114">
        <f>M87/F87*100</f>
        <v>0</v>
      </c>
      <c r="K87" s="114">
        <f>M87/F87*100</f>
        <v>0</v>
      </c>
      <c r="L87" s="57">
        <f>I87*J87/100</f>
        <v>0</v>
      </c>
      <c r="M87" s="223">
        <v>0</v>
      </c>
      <c r="N87" s="58">
        <f>I87*K87/100</f>
        <v>0</v>
      </c>
    </row>
    <row r="88" spans="1:17" x14ac:dyDescent="0.2">
      <c r="A88" s="12">
        <v>5</v>
      </c>
      <c r="B88" s="168" t="s">
        <v>179</v>
      </c>
      <c r="C88" s="51"/>
      <c r="D88" s="48"/>
      <c r="E88" s="48"/>
      <c r="F88" s="169">
        <v>2640000</v>
      </c>
      <c r="G88" s="77" t="s">
        <v>27</v>
      </c>
      <c r="H88" s="48"/>
      <c r="I88" s="57">
        <f>F88/F90*100</f>
        <v>26.229508196721312</v>
      </c>
      <c r="J88" s="114">
        <f>M88/F88*100</f>
        <v>100</v>
      </c>
      <c r="K88" s="114">
        <f>M88/F88*100</f>
        <v>100</v>
      </c>
      <c r="L88" s="57">
        <f>I88*J88/100</f>
        <v>26.229508196721312</v>
      </c>
      <c r="M88" s="223">
        <v>2640000</v>
      </c>
      <c r="N88" s="58">
        <f>I88*K88/100</f>
        <v>26.229508196721312</v>
      </c>
    </row>
    <row r="89" spans="1:17" x14ac:dyDescent="0.2">
      <c r="A89" s="12"/>
      <c r="B89" s="11"/>
      <c r="C89" s="47"/>
      <c r="D89" s="48"/>
      <c r="E89" s="48"/>
      <c r="F89" s="57"/>
      <c r="G89" s="77"/>
      <c r="H89" s="48"/>
      <c r="I89" s="57"/>
      <c r="J89" s="114"/>
      <c r="K89" s="114"/>
      <c r="L89" s="57"/>
      <c r="M89" s="57"/>
      <c r="N89" s="58"/>
    </row>
    <row r="90" spans="1:17" ht="13.5" thickBot="1" x14ac:dyDescent="0.25">
      <c r="A90" s="345" t="s">
        <v>16</v>
      </c>
      <c r="B90" s="346"/>
      <c r="C90" s="346"/>
      <c r="D90" s="346"/>
      <c r="E90" s="347"/>
      <c r="F90" s="64">
        <f>SUM(F84:F89)</f>
        <v>10065000</v>
      </c>
      <c r="G90" s="65" t="s">
        <v>27</v>
      </c>
      <c r="H90" s="66"/>
      <c r="I90" s="67">
        <f>SUM(I83:I89)</f>
        <v>100</v>
      </c>
      <c r="J90" s="64"/>
      <c r="K90" s="68"/>
      <c r="L90" s="64">
        <f>SUM(L83:L89)</f>
        <v>57.575757575757578</v>
      </c>
      <c r="M90" s="64">
        <f>SUM(M83:M89)</f>
        <v>5795000</v>
      </c>
      <c r="N90" s="69">
        <f>SUM(N83:N89)</f>
        <v>57.575757575757578</v>
      </c>
    </row>
    <row r="91" spans="1:17" ht="13.5" thickTop="1" x14ac:dyDescent="0.2"/>
    <row r="92" spans="1:17" x14ac:dyDescent="0.2">
      <c r="L92" s="70" t="str">
        <f>L57</f>
        <v>Benteng Jampea, 31 Agustus 2023</v>
      </c>
      <c r="M92" s="71"/>
    </row>
    <row r="94" spans="1:17" x14ac:dyDescent="0.2">
      <c r="L94" s="73" t="s">
        <v>28</v>
      </c>
      <c r="Q94" s="35"/>
    </row>
    <row r="95" spans="1:17" x14ac:dyDescent="0.2">
      <c r="L95" s="73"/>
    </row>
    <row r="96" spans="1:17" ht="24" customHeight="1" x14ac:dyDescent="0.2">
      <c r="L96" s="73"/>
      <c r="Q96" s="36"/>
    </row>
    <row r="97" spans="1:17" x14ac:dyDescent="0.2">
      <c r="L97" s="74" t="s">
        <v>37</v>
      </c>
      <c r="M97" s="1"/>
      <c r="N97" s="1"/>
      <c r="Q97" s="35"/>
    </row>
    <row r="98" spans="1:17" ht="13.5" customHeight="1" x14ac:dyDescent="0.2">
      <c r="L98" s="317" t="s">
        <v>38</v>
      </c>
      <c r="M98" s="317"/>
      <c r="N98" s="317"/>
      <c r="Q98" s="35">
        <v>0</v>
      </c>
    </row>
    <row r="99" spans="1:17" ht="15" x14ac:dyDescent="0.25">
      <c r="A99" s="8"/>
      <c r="B99" s="8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Q99" s="35">
        <v>210000</v>
      </c>
    </row>
    <row r="154" spans="5:5" x14ac:dyDescent="0.2">
      <c r="E154" s="4">
        <v>0</v>
      </c>
    </row>
  </sheetData>
  <mergeCells count="56">
    <mergeCell ref="A90:E90"/>
    <mergeCell ref="L98:N98"/>
    <mergeCell ref="A79:A81"/>
    <mergeCell ref="B79:C81"/>
    <mergeCell ref="D79:E79"/>
    <mergeCell ref="F79:F81"/>
    <mergeCell ref="G79:G81"/>
    <mergeCell ref="D80:D81"/>
    <mergeCell ref="E80:E81"/>
    <mergeCell ref="F45:F47"/>
    <mergeCell ref="G45:G47"/>
    <mergeCell ref="H45:H47"/>
    <mergeCell ref="B82:C82"/>
    <mergeCell ref="L63:N63"/>
    <mergeCell ref="H79:H81"/>
    <mergeCell ref="I79:I81"/>
    <mergeCell ref="J79:K79"/>
    <mergeCell ref="L79:N79"/>
    <mergeCell ref="J80:J81"/>
    <mergeCell ref="K80:K81"/>
    <mergeCell ref="L80:L81"/>
    <mergeCell ref="M80:N80"/>
    <mergeCell ref="B48:C48"/>
    <mergeCell ref="A3:N3"/>
    <mergeCell ref="A4:N4"/>
    <mergeCell ref="A5:N5"/>
    <mergeCell ref="A55:E55"/>
    <mergeCell ref="I45:I47"/>
    <mergeCell ref="J45:K45"/>
    <mergeCell ref="L45:N45"/>
    <mergeCell ref="D46:D47"/>
    <mergeCell ref="E46:E47"/>
    <mergeCell ref="J46:J47"/>
    <mergeCell ref="K46:K47"/>
    <mergeCell ref="L46:L47"/>
    <mergeCell ref="A45:A47"/>
    <mergeCell ref="B45:C47"/>
    <mergeCell ref="D45:E45"/>
    <mergeCell ref="M46:N46"/>
    <mergeCell ref="A12:A14"/>
    <mergeCell ref="B12:C14"/>
    <mergeCell ref="D12:E12"/>
    <mergeCell ref="F12:F14"/>
    <mergeCell ref="G12:G14"/>
    <mergeCell ref="B15:C15"/>
    <mergeCell ref="L30:N30"/>
    <mergeCell ref="H12:H14"/>
    <mergeCell ref="I12:I14"/>
    <mergeCell ref="J12:K12"/>
    <mergeCell ref="L12:N12"/>
    <mergeCell ref="D13:D14"/>
    <mergeCell ref="E13:E14"/>
    <mergeCell ref="J13:J14"/>
    <mergeCell ref="K13:K14"/>
    <mergeCell ref="L13:L14"/>
    <mergeCell ref="M13:N13"/>
  </mergeCells>
  <phoneticPr fontId="0" type="noConversion"/>
  <printOptions horizontalCentered="1"/>
  <pageMargins left="0.31496062992125984" right="0.51181102362204722" top="0.6692913385826772" bottom="0.98425196850393704" header="0.51181102362204722" footer="0.51181102362204722"/>
  <pageSetup paperSize="5" scale="95" orientation="landscape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63"/>
  <sheetViews>
    <sheetView view="pageBreakPreview" topLeftCell="A37" zoomScaleSheetLayoutView="100" workbookViewId="0">
      <selection activeCell="G61" sqref="G61"/>
    </sheetView>
  </sheetViews>
  <sheetFormatPr defaultRowHeight="12.75" x14ac:dyDescent="0.2"/>
  <cols>
    <col min="1" max="1" width="5.85546875" style="7" customWidth="1"/>
    <col min="2" max="2" width="5" style="4" customWidth="1"/>
    <col min="3" max="3" width="42" style="4" customWidth="1"/>
    <col min="4" max="4" width="9.140625" style="4" customWidth="1"/>
    <col min="5" max="5" width="11.42578125" style="4" customWidth="1"/>
    <col min="6" max="6" width="13.42578125" style="4" customWidth="1"/>
    <col min="7" max="7" width="12.42578125" style="4" customWidth="1"/>
    <col min="8" max="8" width="10.140625" style="4" customWidth="1"/>
    <col min="9" max="9" width="7.85546875" style="4" customWidth="1"/>
    <col min="10" max="10" width="7.28515625" style="4" customWidth="1"/>
    <col min="11" max="11" width="9.42578125" style="4" customWidth="1"/>
    <col min="12" max="12" width="8.140625" style="4" customWidth="1"/>
    <col min="13" max="13" width="12.7109375" style="4" customWidth="1"/>
    <col min="14" max="14" width="8.140625" style="4" customWidth="1"/>
  </cols>
  <sheetData>
    <row r="1" spans="1:14" ht="15" x14ac:dyDescent="0.25">
      <c r="A1" s="344" t="s">
        <v>12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2" spans="1:14" ht="15" x14ac:dyDescent="0.25">
      <c r="A2" s="344" t="s">
        <v>33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</row>
    <row r="3" spans="1:14" ht="15" x14ac:dyDescent="0.25">
      <c r="A3" s="344" t="s">
        <v>155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1:14" ht="15" x14ac:dyDescent="0.25">
      <c r="A4" s="8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15" x14ac:dyDescent="0.25">
      <c r="A5" s="8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4.25" x14ac:dyDescent="0.2">
      <c r="A6" s="13" t="s">
        <v>26</v>
      </c>
      <c r="B6" s="1"/>
      <c r="C6" s="4" t="s">
        <v>32</v>
      </c>
      <c r="D6" s="1"/>
      <c r="E6" s="83"/>
      <c r="F6" s="83"/>
      <c r="G6" s="83"/>
      <c r="H6" s="83"/>
      <c r="I6" s="83"/>
      <c r="J6" s="83"/>
      <c r="K6" s="83"/>
      <c r="L6" s="1"/>
      <c r="M6" s="1"/>
      <c r="N6" s="1"/>
    </row>
    <row r="7" spans="1:14" ht="14.25" x14ac:dyDescent="0.2">
      <c r="A7" s="13" t="s">
        <v>23</v>
      </c>
      <c r="B7" s="1"/>
      <c r="C7" s="1" t="s">
        <v>137</v>
      </c>
      <c r="D7" s="1"/>
      <c r="E7" s="83"/>
      <c r="F7" s="83"/>
      <c r="G7" s="83"/>
      <c r="H7" s="83"/>
      <c r="I7" s="83"/>
      <c r="J7" s="83"/>
      <c r="K7" s="83"/>
      <c r="L7" s="1"/>
      <c r="M7" s="1"/>
      <c r="N7" s="1"/>
    </row>
    <row r="8" spans="1:14" ht="14.25" x14ac:dyDescent="0.2">
      <c r="A8" s="13" t="s">
        <v>64</v>
      </c>
      <c r="B8" s="1"/>
      <c r="C8" s="1" t="s">
        <v>106</v>
      </c>
      <c r="D8" s="1"/>
      <c r="E8" s="83"/>
      <c r="F8" s="83"/>
      <c r="G8" s="83"/>
      <c r="H8" s="83"/>
      <c r="I8" s="83"/>
      <c r="J8" s="83"/>
      <c r="K8" s="83"/>
      <c r="L8" s="1"/>
      <c r="M8" s="1"/>
      <c r="N8" s="1"/>
    </row>
    <row r="9" spans="1:14" ht="14.25" x14ac:dyDescent="0.2">
      <c r="A9" s="13"/>
      <c r="B9" s="1"/>
      <c r="C9" s="1"/>
      <c r="D9" s="1"/>
      <c r="E9" s="83"/>
      <c r="F9" s="83"/>
      <c r="G9" s="83"/>
      <c r="H9" s="83"/>
      <c r="I9" s="83"/>
      <c r="J9" s="83"/>
      <c r="K9" s="83"/>
      <c r="L9" s="1"/>
      <c r="M9" s="1"/>
      <c r="N9" s="1"/>
    </row>
    <row r="10" spans="1:14" ht="13.5" thickBot="1" x14ac:dyDescent="0.25">
      <c r="A10" s="13" t="s">
        <v>24</v>
      </c>
      <c r="B10" s="1"/>
      <c r="C10" s="1" t="s">
        <v>25</v>
      </c>
      <c r="D10" s="1"/>
      <c r="E10" s="1"/>
      <c r="F10" s="1"/>
      <c r="G10" s="1"/>
      <c r="H10" s="1"/>
      <c r="I10" s="1"/>
      <c r="J10" s="1"/>
      <c r="K10" s="84" t="s">
        <v>15</v>
      </c>
      <c r="L10" s="85">
        <f>MUDDASSIR!L12</f>
        <v>45139</v>
      </c>
      <c r="M10" s="1"/>
      <c r="N10" s="1"/>
    </row>
    <row r="11" spans="1:14" ht="15" customHeight="1" thickTop="1" x14ac:dyDescent="0.2">
      <c r="A11" s="351" t="s">
        <v>0</v>
      </c>
      <c r="B11" s="266" t="s">
        <v>20</v>
      </c>
      <c r="C11" s="267"/>
      <c r="D11" s="318" t="s">
        <v>1</v>
      </c>
      <c r="E11" s="324"/>
      <c r="F11" s="242" t="s">
        <v>4</v>
      </c>
      <c r="G11" s="242" t="s">
        <v>5</v>
      </c>
      <c r="H11" s="242" t="s">
        <v>6</v>
      </c>
      <c r="I11" s="242" t="s">
        <v>17</v>
      </c>
      <c r="J11" s="264" t="s">
        <v>18</v>
      </c>
      <c r="K11" s="313"/>
      <c r="L11" s="318" t="s">
        <v>19</v>
      </c>
      <c r="M11" s="319"/>
      <c r="N11" s="320"/>
    </row>
    <row r="12" spans="1:14" ht="14.25" customHeight="1" x14ac:dyDescent="0.2">
      <c r="A12" s="352"/>
      <c r="B12" s="268"/>
      <c r="C12" s="269"/>
      <c r="D12" s="253" t="s">
        <v>2</v>
      </c>
      <c r="E12" s="253" t="s">
        <v>3</v>
      </c>
      <c r="F12" s="325"/>
      <c r="G12" s="253"/>
      <c r="H12" s="253"/>
      <c r="I12" s="248"/>
      <c r="J12" s="253" t="s">
        <v>7</v>
      </c>
      <c r="K12" s="253" t="s">
        <v>8</v>
      </c>
      <c r="L12" s="272" t="s">
        <v>7</v>
      </c>
      <c r="M12" s="322" t="s">
        <v>8</v>
      </c>
      <c r="N12" s="323"/>
    </row>
    <row r="13" spans="1:14" x14ac:dyDescent="0.2">
      <c r="A13" s="353"/>
      <c r="B13" s="270"/>
      <c r="C13" s="271"/>
      <c r="D13" s="273"/>
      <c r="E13" s="273"/>
      <c r="F13" s="321"/>
      <c r="G13" s="273"/>
      <c r="H13" s="273"/>
      <c r="I13" s="249"/>
      <c r="J13" s="321"/>
      <c r="K13" s="321"/>
      <c r="L13" s="273"/>
      <c r="M13" s="86" t="s">
        <v>9</v>
      </c>
      <c r="N13" s="87" t="s">
        <v>10</v>
      </c>
    </row>
    <row r="14" spans="1:14" x14ac:dyDescent="0.2">
      <c r="A14" s="17">
        <v>1</v>
      </c>
      <c r="B14" s="331">
        <v>2</v>
      </c>
      <c r="C14" s="332"/>
      <c r="D14" s="111">
        <v>3</v>
      </c>
      <c r="E14" s="111">
        <v>4</v>
      </c>
      <c r="F14" s="111">
        <v>5</v>
      </c>
      <c r="G14" s="111">
        <v>6</v>
      </c>
      <c r="H14" s="111">
        <v>7</v>
      </c>
      <c r="I14" s="111">
        <v>8</v>
      </c>
      <c r="J14" s="111">
        <v>9</v>
      </c>
      <c r="K14" s="111">
        <v>10</v>
      </c>
      <c r="L14" s="111">
        <v>11</v>
      </c>
      <c r="M14" s="111">
        <v>12</v>
      </c>
      <c r="N14" s="112">
        <v>13</v>
      </c>
    </row>
    <row r="15" spans="1:14" x14ac:dyDescent="0.2">
      <c r="A15" s="14"/>
      <c r="B15" s="89"/>
      <c r="C15" s="90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2"/>
    </row>
    <row r="16" spans="1:14" x14ac:dyDescent="0.2">
      <c r="A16" s="15">
        <v>1</v>
      </c>
      <c r="B16" s="170" t="s">
        <v>174</v>
      </c>
      <c r="C16" s="47"/>
      <c r="D16" s="91"/>
      <c r="E16" s="91" t="s">
        <v>31</v>
      </c>
      <c r="F16" s="167">
        <v>335000</v>
      </c>
      <c r="G16" s="95" t="s">
        <v>27</v>
      </c>
      <c r="H16" s="91"/>
      <c r="I16" s="57">
        <f>F16/F20*100</f>
        <v>4.8585931834662794</v>
      </c>
      <c r="J16" s="114">
        <f>M16/F16*100</f>
        <v>0</v>
      </c>
      <c r="K16" s="114">
        <f>M16/F16*100</f>
        <v>0</v>
      </c>
      <c r="L16" s="94">
        <f>I16*J16/100</f>
        <v>0</v>
      </c>
      <c r="M16" s="94">
        <v>0</v>
      </c>
      <c r="N16" s="96">
        <f>I16*K16/100</f>
        <v>0</v>
      </c>
    </row>
    <row r="17" spans="1:14" x14ac:dyDescent="0.2">
      <c r="A17" s="15">
        <v>2</v>
      </c>
      <c r="B17" s="170" t="s">
        <v>180</v>
      </c>
      <c r="C17" s="47"/>
      <c r="D17" s="91"/>
      <c r="E17" s="91"/>
      <c r="F17" s="167">
        <v>4130000</v>
      </c>
      <c r="G17" s="95" t="s">
        <v>27</v>
      </c>
      <c r="H17" s="91"/>
      <c r="I17" s="57">
        <f>F17/F20*100</f>
        <v>59.898477157360411</v>
      </c>
      <c r="J17" s="114">
        <f>M17/F17*100</f>
        <v>0</v>
      </c>
      <c r="K17" s="114">
        <f>M17/F17*100</f>
        <v>0</v>
      </c>
      <c r="L17" s="94">
        <f>I17*J17/100</f>
        <v>0</v>
      </c>
      <c r="M17" s="94">
        <v>0</v>
      </c>
      <c r="N17" s="96">
        <f>I17*K17/100</f>
        <v>0</v>
      </c>
    </row>
    <row r="18" spans="1:14" x14ac:dyDescent="0.2">
      <c r="A18" s="15">
        <v>3</v>
      </c>
      <c r="B18" s="170" t="s">
        <v>98</v>
      </c>
      <c r="C18" s="47"/>
      <c r="D18" s="91"/>
      <c r="E18" s="91"/>
      <c r="F18" s="166">
        <v>2430000</v>
      </c>
      <c r="G18" s="95" t="s">
        <v>27</v>
      </c>
      <c r="H18" s="91"/>
      <c r="I18" s="57">
        <f>F18/F20*100</f>
        <v>35.242929659173313</v>
      </c>
      <c r="J18" s="114">
        <f>M18/F18*100</f>
        <v>0</v>
      </c>
      <c r="K18" s="114">
        <f>M18/F18*100</f>
        <v>0</v>
      </c>
      <c r="L18" s="94">
        <f>I18*J18/100</f>
        <v>0</v>
      </c>
      <c r="M18" s="94">
        <v>0</v>
      </c>
      <c r="N18" s="96">
        <f>I18*K18/100</f>
        <v>0</v>
      </c>
    </row>
    <row r="19" spans="1:14" x14ac:dyDescent="0.2">
      <c r="A19" s="15"/>
      <c r="B19" s="89"/>
      <c r="C19" s="97"/>
      <c r="D19" s="91"/>
      <c r="E19" s="91"/>
      <c r="F19" s="94"/>
      <c r="G19" s="95"/>
      <c r="H19" s="91"/>
      <c r="I19" s="94"/>
      <c r="J19" s="94"/>
      <c r="K19" s="94"/>
      <c r="L19" s="94"/>
      <c r="M19" s="94"/>
      <c r="N19" s="96"/>
    </row>
    <row r="20" spans="1:14" ht="13.5" thickBot="1" x14ac:dyDescent="0.25">
      <c r="A20" s="348" t="s">
        <v>16</v>
      </c>
      <c r="B20" s="349"/>
      <c r="C20" s="349"/>
      <c r="D20" s="349"/>
      <c r="E20" s="350"/>
      <c r="F20" s="98">
        <f>SUM(F15:F19)</f>
        <v>6895000</v>
      </c>
      <c r="G20" s="99" t="s">
        <v>27</v>
      </c>
      <c r="H20" s="66"/>
      <c r="I20" s="67">
        <f>SUM(I15:I19)</f>
        <v>100</v>
      </c>
      <c r="J20" s="64"/>
      <c r="K20" s="68"/>
      <c r="L20" s="98">
        <f>SUM(L15:L19)</f>
        <v>0</v>
      </c>
      <c r="M20" s="98">
        <f>SUM(M15:M19)</f>
        <v>0</v>
      </c>
      <c r="N20" s="100">
        <f>SUM(N15:N19)</f>
        <v>0</v>
      </c>
    </row>
    <row r="21" spans="1:14" ht="13.5" thickTop="1" x14ac:dyDescent="0.2">
      <c r="A21" s="1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">
      <c r="A22" s="13"/>
      <c r="B22" s="1"/>
      <c r="C22" s="1"/>
      <c r="D22" s="1"/>
      <c r="E22" s="1"/>
      <c r="F22" s="1"/>
      <c r="G22" s="1"/>
      <c r="H22" s="1"/>
      <c r="I22" s="1"/>
      <c r="J22" s="1"/>
      <c r="K22" s="1"/>
      <c r="L22" s="105" t="str">
        <f>MUDDASSIR!L26</f>
        <v>Benteng Jampea, 31 Agustus 2023</v>
      </c>
      <c r="M22" s="106"/>
      <c r="N22" s="1"/>
    </row>
    <row r="23" spans="1:14" x14ac:dyDescent="0.2">
      <c r="A23" s="1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">
      <c r="A24" s="13"/>
      <c r="B24" s="1"/>
      <c r="C24" s="1"/>
      <c r="D24" s="1"/>
      <c r="E24" s="1"/>
      <c r="F24" s="1"/>
      <c r="G24" s="1"/>
      <c r="H24" s="1"/>
      <c r="I24" s="1"/>
      <c r="J24" s="1"/>
      <c r="K24" s="1"/>
      <c r="L24" s="82" t="s">
        <v>28</v>
      </c>
      <c r="M24" s="1"/>
      <c r="N24" s="1"/>
    </row>
    <row r="25" spans="1:14" x14ac:dyDescent="0.2">
      <c r="A25" s="13"/>
      <c r="B25" s="1"/>
      <c r="C25" s="1"/>
      <c r="D25" s="1"/>
      <c r="E25" s="1"/>
      <c r="F25" s="1"/>
      <c r="G25" s="1"/>
      <c r="H25" s="1"/>
      <c r="I25" s="1"/>
      <c r="J25" s="1"/>
      <c r="K25" s="1"/>
      <c r="L25" s="82"/>
      <c r="M25" s="1"/>
      <c r="N25" s="1"/>
    </row>
    <row r="26" spans="1:14" x14ac:dyDescent="0.2">
      <c r="A26" s="13"/>
      <c r="B26" s="1"/>
      <c r="C26" s="1"/>
      <c r="D26" s="1"/>
      <c r="E26" s="1"/>
      <c r="F26" s="1"/>
      <c r="G26" s="1"/>
      <c r="H26" s="1"/>
      <c r="I26" s="1"/>
      <c r="J26" s="1"/>
      <c r="K26" s="1"/>
      <c r="L26" s="82"/>
      <c r="M26" s="1"/>
      <c r="N26" s="1"/>
    </row>
    <row r="27" spans="1:14" x14ac:dyDescent="0.2">
      <c r="A27" s="13"/>
      <c r="B27" s="1"/>
      <c r="C27" s="1"/>
      <c r="D27" s="1"/>
      <c r="E27" s="1"/>
      <c r="F27" s="1"/>
      <c r="G27" s="1"/>
      <c r="H27" s="1"/>
      <c r="I27" s="1"/>
      <c r="J27" s="1"/>
      <c r="K27" s="1"/>
      <c r="L27" s="74" t="s">
        <v>143</v>
      </c>
      <c r="M27" s="1"/>
      <c r="N27" s="1"/>
    </row>
    <row r="28" spans="1:14" x14ac:dyDescent="0.2">
      <c r="A28" s="13"/>
      <c r="B28" s="1"/>
      <c r="C28" s="1"/>
      <c r="D28" s="1"/>
      <c r="E28" s="1"/>
      <c r="F28" s="1"/>
      <c r="G28" s="1"/>
      <c r="H28" s="1"/>
      <c r="I28" s="1"/>
      <c r="J28" s="1"/>
      <c r="K28" s="1"/>
      <c r="L28" s="82" t="s">
        <v>142</v>
      </c>
      <c r="M28" s="1"/>
      <c r="N28" s="1"/>
    </row>
    <row r="29" spans="1:14" ht="15" x14ac:dyDescent="0.25">
      <c r="A29" s="8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1:14" ht="15" x14ac:dyDescent="0.25">
      <c r="A30" s="8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1" spans="1:14" ht="15" x14ac:dyDescent="0.25">
      <c r="A31" s="8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ht="15" x14ac:dyDescent="0.25">
      <c r="A32" s="8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ht="15" x14ac:dyDescent="0.25">
      <c r="A33" s="8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1:14" ht="15" x14ac:dyDescent="0.25">
      <c r="A34" s="8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1:14" ht="15" x14ac:dyDescent="0.25">
      <c r="A35" s="8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ht="15" x14ac:dyDescent="0.25">
      <c r="A36" s="8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ht="15" x14ac:dyDescent="0.25">
      <c r="A37" s="8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1:14" ht="15" x14ac:dyDescent="0.25">
      <c r="A38" s="8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14" ht="15" x14ac:dyDescent="0.25">
      <c r="A39" s="8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</row>
    <row r="40" spans="1:14" ht="14.25" x14ac:dyDescent="0.2">
      <c r="A40" s="13" t="s">
        <v>26</v>
      </c>
      <c r="B40" s="1"/>
      <c r="C40" s="4" t="s">
        <v>32</v>
      </c>
      <c r="D40" s="1"/>
      <c r="E40" s="83"/>
      <c r="F40" s="83"/>
      <c r="G40" s="83"/>
      <c r="H40" s="83"/>
      <c r="I40" s="83"/>
      <c r="J40" s="83"/>
      <c r="K40" s="83"/>
      <c r="L40" s="1"/>
      <c r="M40" s="1"/>
      <c r="N40" s="1"/>
    </row>
    <row r="41" spans="1:14" ht="14.25" x14ac:dyDescent="0.2">
      <c r="A41" s="13" t="s">
        <v>23</v>
      </c>
      <c r="B41" s="1"/>
      <c r="C41" s="1" t="s">
        <v>105</v>
      </c>
      <c r="D41" s="1"/>
      <c r="E41" s="83"/>
      <c r="F41" s="83"/>
      <c r="G41" s="83"/>
      <c r="H41" s="83"/>
      <c r="I41" s="83"/>
      <c r="J41" s="83"/>
      <c r="K41" s="83"/>
      <c r="L41" s="1"/>
      <c r="M41" s="1"/>
      <c r="N41" s="1"/>
    </row>
    <row r="42" spans="1:14" ht="14.25" x14ac:dyDescent="0.2">
      <c r="A42" s="13" t="s">
        <v>64</v>
      </c>
      <c r="B42" s="1"/>
      <c r="C42" s="1" t="s">
        <v>140</v>
      </c>
      <c r="D42" s="1"/>
      <c r="E42" s="83"/>
      <c r="F42" s="83"/>
      <c r="G42" s="83"/>
      <c r="H42" s="83"/>
      <c r="I42" s="83"/>
      <c r="J42" s="83"/>
      <c r="K42" s="83"/>
      <c r="L42" s="1"/>
      <c r="M42" s="1"/>
      <c r="N42" s="1"/>
    </row>
    <row r="43" spans="1:14" ht="14.25" x14ac:dyDescent="0.2">
      <c r="A43" s="13"/>
      <c r="B43" s="1"/>
      <c r="C43" s="1"/>
      <c r="D43" s="1"/>
      <c r="E43" s="83"/>
      <c r="F43" s="83"/>
      <c r="G43" s="83"/>
      <c r="H43" s="83"/>
      <c r="I43" s="83"/>
      <c r="J43" s="83"/>
      <c r="K43" s="83"/>
      <c r="L43" s="1"/>
      <c r="M43" s="1"/>
      <c r="N43" s="1"/>
    </row>
    <row r="44" spans="1:14" ht="13.5" customHeight="1" thickBot="1" x14ac:dyDescent="0.25">
      <c r="A44" s="13" t="s">
        <v>24</v>
      </c>
      <c r="B44" s="1"/>
      <c r="C44" s="1" t="s">
        <v>25</v>
      </c>
      <c r="D44" s="1"/>
      <c r="E44" s="1"/>
      <c r="F44" s="1"/>
      <c r="G44" s="1"/>
      <c r="H44" s="1"/>
      <c r="I44" s="1"/>
      <c r="J44" s="1"/>
      <c r="K44" s="84" t="s">
        <v>15</v>
      </c>
      <c r="L44" s="85">
        <f>L10</f>
        <v>45139</v>
      </c>
      <c r="M44" s="1"/>
      <c r="N44" s="1"/>
    </row>
    <row r="45" spans="1:14" ht="12.75" customHeight="1" thickTop="1" x14ac:dyDescent="0.2">
      <c r="A45" s="351" t="s">
        <v>0</v>
      </c>
      <c r="B45" s="266" t="s">
        <v>20</v>
      </c>
      <c r="C45" s="267"/>
      <c r="D45" s="318" t="s">
        <v>1</v>
      </c>
      <c r="E45" s="324"/>
      <c r="F45" s="242" t="s">
        <v>4</v>
      </c>
      <c r="G45" s="242" t="s">
        <v>5</v>
      </c>
      <c r="H45" s="242" t="s">
        <v>6</v>
      </c>
      <c r="I45" s="242" t="s">
        <v>17</v>
      </c>
      <c r="J45" s="264" t="s">
        <v>18</v>
      </c>
      <c r="K45" s="313"/>
      <c r="L45" s="318" t="s">
        <v>19</v>
      </c>
      <c r="M45" s="319"/>
      <c r="N45" s="320"/>
    </row>
    <row r="46" spans="1:14" x14ac:dyDescent="0.2">
      <c r="A46" s="352"/>
      <c r="B46" s="268"/>
      <c r="C46" s="269"/>
      <c r="D46" s="253" t="s">
        <v>2</v>
      </c>
      <c r="E46" s="253" t="s">
        <v>3</v>
      </c>
      <c r="F46" s="325"/>
      <c r="G46" s="253"/>
      <c r="H46" s="253"/>
      <c r="I46" s="248"/>
      <c r="J46" s="253" t="s">
        <v>7</v>
      </c>
      <c r="K46" s="253" t="s">
        <v>8</v>
      </c>
      <c r="L46" s="272" t="s">
        <v>7</v>
      </c>
      <c r="M46" s="322" t="s">
        <v>8</v>
      </c>
      <c r="N46" s="323"/>
    </row>
    <row r="47" spans="1:14" x14ac:dyDescent="0.2">
      <c r="A47" s="353"/>
      <c r="B47" s="270"/>
      <c r="C47" s="271"/>
      <c r="D47" s="273"/>
      <c r="E47" s="273"/>
      <c r="F47" s="321"/>
      <c r="G47" s="273"/>
      <c r="H47" s="273"/>
      <c r="I47" s="249"/>
      <c r="J47" s="321"/>
      <c r="K47" s="321"/>
      <c r="L47" s="273"/>
      <c r="M47" s="86" t="s">
        <v>9</v>
      </c>
      <c r="N47" s="87" t="s">
        <v>10</v>
      </c>
    </row>
    <row r="48" spans="1:14" x14ac:dyDescent="0.2">
      <c r="A48" s="17">
        <v>1</v>
      </c>
      <c r="B48" s="331">
        <v>2</v>
      </c>
      <c r="C48" s="332"/>
      <c r="D48" s="111">
        <v>3</v>
      </c>
      <c r="E48" s="111">
        <v>4</v>
      </c>
      <c r="F48" s="111">
        <v>5</v>
      </c>
      <c r="G48" s="111">
        <v>6</v>
      </c>
      <c r="H48" s="111">
        <v>7</v>
      </c>
      <c r="I48" s="111">
        <v>8</v>
      </c>
      <c r="J48" s="111">
        <v>9</v>
      </c>
      <c r="K48" s="111">
        <v>10</v>
      </c>
      <c r="L48" s="111">
        <v>11</v>
      </c>
      <c r="M48" s="111">
        <v>12</v>
      </c>
      <c r="N48" s="112">
        <v>13</v>
      </c>
    </row>
    <row r="49" spans="1:14" x14ac:dyDescent="0.2">
      <c r="A49" s="14"/>
      <c r="B49" s="89"/>
      <c r="C49" s="90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2"/>
    </row>
    <row r="50" spans="1:14" x14ac:dyDescent="0.2">
      <c r="A50" s="15">
        <v>1</v>
      </c>
      <c r="B50" s="170" t="s">
        <v>174</v>
      </c>
      <c r="C50" s="47"/>
      <c r="D50" s="91"/>
      <c r="E50" s="91" t="s">
        <v>31</v>
      </c>
      <c r="F50" s="176">
        <v>386000</v>
      </c>
      <c r="G50" s="95" t="s">
        <v>27</v>
      </c>
      <c r="H50" s="91"/>
      <c r="I50" s="57">
        <f>F50/F55*100</f>
        <v>3.1874483897605286</v>
      </c>
      <c r="J50" s="114">
        <f>M50/F50*100</f>
        <v>100</v>
      </c>
      <c r="K50" s="114">
        <f t="shared" ref="K50:K53" si="0">M50/F50*100</f>
        <v>100</v>
      </c>
      <c r="L50" s="94">
        <f>I50*J50/100</f>
        <v>3.1874483897605286</v>
      </c>
      <c r="M50" s="94">
        <v>386000</v>
      </c>
      <c r="N50" s="96">
        <f>I50*K50/100</f>
        <v>3.1874483897605286</v>
      </c>
    </row>
    <row r="51" spans="1:14" x14ac:dyDescent="0.2">
      <c r="A51" s="15">
        <v>2</v>
      </c>
      <c r="B51" s="170" t="s">
        <v>175</v>
      </c>
      <c r="C51" s="47"/>
      <c r="D51" s="91"/>
      <c r="E51" s="91"/>
      <c r="F51" s="176">
        <v>384000</v>
      </c>
      <c r="G51" s="95" t="s">
        <v>27</v>
      </c>
      <c r="H51" s="91"/>
      <c r="I51" s="57">
        <f>F51/F55*100</f>
        <v>3.1709331131296445</v>
      </c>
      <c r="J51" s="114">
        <f>M51/F51*100</f>
        <v>100</v>
      </c>
      <c r="K51" s="114">
        <f t="shared" si="0"/>
        <v>100</v>
      </c>
      <c r="L51" s="94">
        <f>I51*J51/100</f>
        <v>3.1709331131296441</v>
      </c>
      <c r="M51" s="94">
        <v>384000</v>
      </c>
      <c r="N51" s="96">
        <f>I51*K51/100</f>
        <v>3.1709331131296441</v>
      </c>
    </row>
    <row r="52" spans="1:14" x14ac:dyDescent="0.2">
      <c r="A52" s="15">
        <v>3</v>
      </c>
      <c r="B52" s="170" t="s">
        <v>48</v>
      </c>
      <c r="C52" s="47"/>
      <c r="D52" s="91"/>
      <c r="E52" s="91"/>
      <c r="F52" s="171">
        <v>8850000</v>
      </c>
      <c r="G52" s="95" t="s">
        <v>27</v>
      </c>
      <c r="H52" s="91"/>
      <c r="I52" s="57">
        <f>F52/F55*100</f>
        <v>73.08009909165979</v>
      </c>
      <c r="J52" s="114">
        <f>M52/F52*100</f>
        <v>100</v>
      </c>
      <c r="K52" s="114">
        <f>M52/F52*100</f>
        <v>100</v>
      </c>
      <c r="L52" s="94">
        <f>I52*J52/100</f>
        <v>73.08009909165979</v>
      </c>
      <c r="M52" s="94">
        <v>8850000</v>
      </c>
      <c r="N52" s="96">
        <f>I52*K52/100</f>
        <v>73.08009909165979</v>
      </c>
    </row>
    <row r="53" spans="1:14" x14ac:dyDescent="0.2">
      <c r="A53" s="15">
        <v>4</v>
      </c>
      <c r="B53" s="170" t="s">
        <v>98</v>
      </c>
      <c r="C53" s="47"/>
      <c r="D53" s="91"/>
      <c r="E53" s="91"/>
      <c r="F53" s="171">
        <v>2490000</v>
      </c>
      <c r="G53" s="95" t="s">
        <v>27</v>
      </c>
      <c r="H53" s="91"/>
      <c r="I53" s="57">
        <f>F53/F55*100</f>
        <v>20.561519405450042</v>
      </c>
      <c r="J53" s="114">
        <f>M53/F53*100</f>
        <v>100</v>
      </c>
      <c r="K53" s="114">
        <f t="shared" si="0"/>
        <v>100</v>
      </c>
      <c r="L53" s="94">
        <f>I53*J53/100</f>
        <v>20.561519405450046</v>
      </c>
      <c r="M53" s="94">
        <v>2490000</v>
      </c>
      <c r="N53" s="96">
        <f>I53*K53/100</f>
        <v>20.561519405450046</v>
      </c>
    </row>
    <row r="54" spans="1:14" x14ac:dyDescent="0.2">
      <c r="A54" s="15"/>
      <c r="B54" s="89"/>
      <c r="C54" s="97"/>
      <c r="D54" s="91"/>
      <c r="E54" s="91"/>
      <c r="F54" s="94"/>
      <c r="G54" s="95"/>
      <c r="H54" s="91"/>
      <c r="I54" s="94"/>
      <c r="J54" s="94"/>
      <c r="K54" s="94"/>
      <c r="L54" s="94"/>
      <c r="M54" s="94"/>
      <c r="N54" s="96"/>
    </row>
    <row r="55" spans="1:14" ht="13.5" thickBot="1" x14ac:dyDescent="0.25">
      <c r="A55" s="348" t="s">
        <v>16</v>
      </c>
      <c r="B55" s="349"/>
      <c r="C55" s="349"/>
      <c r="D55" s="349"/>
      <c r="E55" s="350"/>
      <c r="F55" s="98">
        <f>SUM(F49:F54)</f>
        <v>12110000</v>
      </c>
      <c r="G55" s="99" t="s">
        <v>27</v>
      </c>
      <c r="H55" s="66"/>
      <c r="I55" s="67">
        <f>SUM(I49:I54)</f>
        <v>100</v>
      </c>
      <c r="J55" s="64"/>
      <c r="K55" s="68"/>
      <c r="L55" s="98">
        <f>SUM(L49:L54)</f>
        <v>100</v>
      </c>
      <c r="M55" s="98">
        <f>SUM(M49:M54)</f>
        <v>12110000</v>
      </c>
      <c r="N55" s="100">
        <f>SUM(N49:N54)</f>
        <v>100</v>
      </c>
    </row>
    <row r="56" spans="1:14" ht="13.5" thickTop="1" x14ac:dyDescent="0.2">
      <c r="A56" s="1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">
      <c r="A57" s="13"/>
      <c r="B57" s="1"/>
      <c r="C57" s="1"/>
      <c r="D57" s="1"/>
      <c r="E57" s="1"/>
      <c r="F57" s="1"/>
      <c r="G57" s="1"/>
      <c r="H57" s="1"/>
      <c r="I57" s="1"/>
      <c r="J57" s="1"/>
      <c r="K57" s="1"/>
      <c r="L57" s="105" t="str">
        <f>L22</f>
        <v>Benteng Jampea, 31 Agustus 2023</v>
      </c>
      <c r="M57" s="106"/>
      <c r="N57" s="1"/>
    </row>
    <row r="58" spans="1:14" x14ac:dyDescent="0.2">
      <c r="A58" s="1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">
      <c r="A59" s="13"/>
      <c r="B59" s="1"/>
      <c r="C59" s="1"/>
      <c r="D59" s="1"/>
      <c r="E59" s="1"/>
      <c r="F59" s="1"/>
      <c r="G59" s="1"/>
      <c r="H59" s="1"/>
      <c r="I59" s="1"/>
      <c r="J59" s="1"/>
      <c r="K59" s="1"/>
      <c r="L59" s="82" t="s">
        <v>28</v>
      </c>
      <c r="M59" s="1"/>
      <c r="N59" s="1"/>
    </row>
    <row r="60" spans="1:14" x14ac:dyDescent="0.2">
      <c r="A60" s="13"/>
      <c r="B60" s="1"/>
      <c r="C60" s="1"/>
      <c r="D60" s="1"/>
      <c r="E60" s="1"/>
      <c r="F60" s="1"/>
      <c r="G60" s="1"/>
      <c r="H60" s="1"/>
      <c r="I60" s="1"/>
      <c r="J60" s="1"/>
      <c r="K60" s="1"/>
      <c r="L60" s="82"/>
      <c r="M60" s="1"/>
      <c r="N60" s="1"/>
    </row>
    <row r="61" spans="1:14" x14ac:dyDescent="0.2">
      <c r="A61" s="13"/>
      <c r="B61" s="1"/>
      <c r="C61" s="1"/>
      <c r="D61" s="1"/>
      <c r="E61" s="1"/>
      <c r="F61" s="1"/>
      <c r="G61" s="1"/>
      <c r="H61" s="1"/>
      <c r="I61" s="1"/>
      <c r="J61" s="1"/>
      <c r="K61" s="1"/>
      <c r="L61" s="82"/>
      <c r="M61" s="1"/>
      <c r="N61" s="1"/>
    </row>
    <row r="62" spans="1:14" x14ac:dyDescent="0.2">
      <c r="A62" s="13"/>
      <c r="B62" s="1"/>
      <c r="C62" s="1"/>
      <c r="D62" s="1"/>
      <c r="E62" s="1"/>
      <c r="F62" s="1"/>
      <c r="G62" s="1"/>
      <c r="H62" s="1"/>
      <c r="I62" s="1"/>
      <c r="J62" s="1"/>
      <c r="K62" s="1"/>
      <c r="L62" s="74" t="s">
        <v>143</v>
      </c>
      <c r="M62" s="1"/>
      <c r="N62" s="1"/>
    </row>
    <row r="63" spans="1:14" x14ac:dyDescent="0.2">
      <c r="A63" s="13"/>
      <c r="B63" s="1"/>
      <c r="C63" s="1"/>
      <c r="D63" s="1"/>
      <c r="E63" s="1"/>
      <c r="F63" s="1"/>
      <c r="G63" s="1"/>
      <c r="H63" s="1"/>
      <c r="I63" s="1"/>
      <c r="J63" s="1"/>
      <c r="K63" s="1"/>
      <c r="L63" s="82" t="s">
        <v>142</v>
      </c>
      <c r="M63" s="1"/>
      <c r="N63" s="1"/>
    </row>
  </sheetData>
  <mergeCells count="37">
    <mergeCell ref="A1:N1"/>
    <mergeCell ref="A2:N2"/>
    <mergeCell ref="A3:N3"/>
    <mergeCell ref="A11:A13"/>
    <mergeCell ref="B11:C13"/>
    <mergeCell ref="D11:E11"/>
    <mergeCell ref="F11:F13"/>
    <mergeCell ref="G11:G13"/>
    <mergeCell ref="H11:H13"/>
    <mergeCell ref="I11:I13"/>
    <mergeCell ref="J11:K11"/>
    <mergeCell ref="L11:N11"/>
    <mergeCell ref="D12:D13"/>
    <mergeCell ref="E12:E13"/>
    <mergeCell ref="J12:J13"/>
    <mergeCell ref="K12:K13"/>
    <mergeCell ref="M12:N12"/>
    <mergeCell ref="B14:C14"/>
    <mergeCell ref="A20:E20"/>
    <mergeCell ref="A45:A47"/>
    <mergeCell ref="B45:C47"/>
    <mergeCell ref="D45:E45"/>
    <mergeCell ref="F45:F47"/>
    <mergeCell ref="G45:G47"/>
    <mergeCell ref="J45:K45"/>
    <mergeCell ref="L45:N45"/>
    <mergeCell ref="D46:D47"/>
    <mergeCell ref="E46:E47"/>
    <mergeCell ref="J46:J47"/>
    <mergeCell ref="K46:K47"/>
    <mergeCell ref="L46:L47"/>
    <mergeCell ref="M46:N46"/>
    <mergeCell ref="A55:E55"/>
    <mergeCell ref="H45:H47"/>
    <mergeCell ref="I45:I47"/>
    <mergeCell ref="B48:C48"/>
    <mergeCell ref="L12:L13"/>
  </mergeCells>
  <pageMargins left="0.70866141732283472" right="0.70866141732283472" top="0.74803149606299213" bottom="0.74803149606299213" header="0.31496062992125984" footer="0.31496062992125984"/>
  <pageSetup paperSize="5" scale="9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COPER</vt:lpstr>
      <vt:lpstr>RFK2</vt:lpstr>
      <vt:lpstr>MUSLIANA 1</vt:lpstr>
      <vt:lpstr>MUDDASSIR</vt:lpstr>
      <vt:lpstr>ST. SIANG</vt:lpstr>
      <vt:lpstr>AWALUDDIN</vt:lpstr>
      <vt:lpstr>'MUSLIANA 1'!Print_Area</vt:lpstr>
      <vt:lpstr>'ST. SIANG'!Print_Area</vt:lpstr>
      <vt:lpstr>MUDDASSIR!Print_Titles</vt:lpstr>
      <vt:lpstr>'MUSLIANA 1'!Print_Titles</vt:lpstr>
      <vt:lpstr>'RFK2'!Print_Titles</vt:lpstr>
      <vt:lpstr>'ST. SIANG'!Print_Titles</vt:lpstr>
    </vt:vector>
  </TitlesOfParts>
  <Company>Visual Data Komputer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Wildham</dc:creator>
  <cp:lastModifiedBy>Microsoft</cp:lastModifiedBy>
  <cp:lastPrinted>2023-02-01T22:23:07Z</cp:lastPrinted>
  <dcterms:created xsi:type="dcterms:W3CDTF">1998-12-31T17:52:35Z</dcterms:created>
  <dcterms:modified xsi:type="dcterms:W3CDTF">2023-08-30T00:45:14Z</dcterms:modified>
</cp:coreProperties>
</file>